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Наркология" sheetId="1" r:id="rId1"/>
    <sheet name="Психотер" sheetId="2" r:id="rId2"/>
    <sheet name="комф.палата" sheetId="3" r:id="rId3"/>
  </sheets>
  <calcPr calcId="144525"/>
</workbook>
</file>

<file path=xl/calcChain.xml><?xml version="1.0" encoding="utf-8"?>
<calcChain xmlns="http://schemas.openxmlformats.org/spreadsheetml/2006/main">
  <c r="F16" i="3" l="1"/>
  <c r="E16" i="3"/>
  <c r="F15" i="3"/>
  <c r="E15" i="3"/>
  <c r="F14" i="3"/>
  <c r="E14" i="3"/>
  <c r="I33" i="2"/>
  <c r="J33" i="2" s="1"/>
  <c r="H33" i="2"/>
  <c r="I32" i="2"/>
  <c r="J32" i="2" s="1"/>
  <c r="H32" i="2"/>
  <c r="I31" i="2"/>
  <c r="J31" i="2" s="1"/>
  <c r="H31" i="2"/>
  <c r="I30" i="2"/>
  <c r="J30" i="2" s="1"/>
  <c r="H30" i="2"/>
  <c r="I29" i="2"/>
  <c r="J29" i="2" s="1"/>
  <c r="H29" i="2"/>
  <c r="I28" i="2"/>
  <c r="J28" i="2" s="1"/>
  <c r="H28" i="2"/>
  <c r="I27" i="2"/>
  <c r="J27" i="2" s="1"/>
  <c r="H27" i="2"/>
  <c r="I26" i="2"/>
  <c r="J26" i="2" s="1"/>
  <c r="H26" i="2"/>
  <c r="I25" i="2"/>
  <c r="J25" i="2" s="1"/>
  <c r="H25" i="2"/>
  <c r="J24" i="2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J15" i="2" l="1"/>
  <c r="K15" i="2" s="1"/>
  <c r="J17" i="2"/>
  <c r="K17" i="2" s="1"/>
  <c r="J19" i="2"/>
  <c r="K19" i="2" s="1"/>
  <c r="J21" i="2"/>
  <c r="K21" i="2" s="1"/>
  <c r="J23" i="2"/>
  <c r="K23" i="2" s="1"/>
  <c r="J16" i="2"/>
  <c r="K16" i="2" s="1"/>
  <c r="J18" i="2"/>
  <c r="K18" i="2" s="1"/>
  <c r="J20" i="2"/>
  <c r="K20" i="2" s="1"/>
  <c r="J22" i="2"/>
  <c r="K22" i="2" s="1"/>
  <c r="K25" i="2"/>
  <c r="K26" i="2"/>
  <c r="K27" i="2"/>
  <c r="K28" i="2"/>
  <c r="K29" i="2"/>
  <c r="K30" i="2"/>
  <c r="K31" i="2"/>
  <c r="K32" i="2"/>
  <c r="K33" i="2"/>
  <c r="I50" i="1" l="1"/>
  <c r="I49" i="1"/>
  <c r="J49" i="1" s="1"/>
  <c r="I48" i="1"/>
  <c r="J48" i="1" s="1"/>
  <c r="I47" i="1"/>
  <c r="J47" i="1" s="1"/>
  <c r="G46" i="1"/>
  <c r="H46" i="1" s="1"/>
  <c r="G45" i="1"/>
  <c r="H45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4" i="1"/>
  <c r="H34" i="1" s="1"/>
  <c r="G33" i="1"/>
  <c r="H33" i="1" s="1"/>
  <c r="G32" i="1"/>
  <c r="H32" i="1" s="1"/>
  <c r="G31" i="1"/>
  <c r="H31" i="1" s="1"/>
  <c r="H26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7" i="1"/>
  <c r="I17" i="1" s="1"/>
  <c r="G17" i="1"/>
  <c r="H15" i="1"/>
  <c r="I15" i="1" s="1"/>
  <c r="G15" i="1"/>
  <c r="H14" i="1"/>
  <c r="I14" i="1" s="1"/>
  <c r="G14" i="1"/>
  <c r="I31" i="1" l="1"/>
  <c r="J31" i="1" s="1"/>
  <c r="I33" i="1"/>
  <c r="J33" i="1" s="1"/>
  <c r="I36" i="1"/>
  <c r="J36" i="1" s="1"/>
  <c r="I38" i="1"/>
  <c r="J38" i="1" s="1"/>
  <c r="I40" i="1"/>
  <c r="J40" i="1" s="1"/>
  <c r="I42" i="1"/>
  <c r="J42" i="1" s="1"/>
  <c r="I45" i="1"/>
  <c r="J45" i="1" s="1"/>
  <c r="I32" i="1"/>
  <c r="J32" i="1" s="1"/>
  <c r="I34" i="1"/>
  <c r="J34" i="1" s="1"/>
  <c r="I37" i="1"/>
  <c r="J37" i="1" s="1"/>
  <c r="I39" i="1"/>
  <c r="J39" i="1" s="1"/>
  <c r="I41" i="1"/>
  <c r="J41" i="1" s="1"/>
  <c r="I43" i="1"/>
  <c r="J43" i="1" s="1"/>
  <c r="I46" i="1"/>
  <c r="J46" i="1" s="1"/>
  <c r="J14" i="1"/>
  <c r="J15" i="1"/>
  <c r="J17" i="1"/>
  <c r="J18" i="1"/>
  <c r="J19" i="1"/>
  <c r="J20" i="1"/>
  <c r="J21" i="1"/>
</calcChain>
</file>

<file path=xl/sharedStrings.xml><?xml version="1.0" encoding="utf-8"?>
<sst xmlns="http://schemas.openxmlformats.org/spreadsheetml/2006/main" count="245" uniqueCount="142">
  <si>
    <t>УТВЕРЖДАЮ</t>
  </si>
  <si>
    <t xml:space="preserve">Главный врач </t>
  </si>
  <si>
    <t>УЗ  " Лепельская областная</t>
  </si>
  <si>
    <t>областная</t>
  </si>
  <si>
    <t>психиатрическая больница"</t>
  </si>
  <si>
    <t>_____________А.В.Копытов</t>
  </si>
  <si>
    <t>"_19_"_03__2024 года</t>
  </si>
  <si>
    <t>ПРЕЙСКУРАНТ № 2 от 20.03.2024 года</t>
  </si>
  <si>
    <t>тарифов на медицинские услуги</t>
  </si>
  <si>
    <t>УЗ " Лепельская областная психиатрическая больница"</t>
  </si>
  <si>
    <t>№ п/п</t>
  </si>
  <si>
    <t>Наименование услуги</t>
  </si>
  <si>
    <t>Техническая документация</t>
  </si>
  <si>
    <t>Единица измерения</t>
  </si>
  <si>
    <t>тариф с  с 01.04.2022   (рублей)</t>
  </si>
  <si>
    <t>индексация тарифа %</t>
  </si>
  <si>
    <t>сумма индексации (рублей)</t>
  </si>
  <si>
    <t>Тариф              (рублей)</t>
  </si>
  <si>
    <t>Тариф (рублей)        ( с учетом индекса роста цен в 2024 году на 6%)</t>
  </si>
  <si>
    <t>1.</t>
  </si>
  <si>
    <t>Анонимная наркологическая помощь при госпитализации пациента в стационар</t>
  </si>
  <si>
    <t>Плановая калькуляция по расчету тарифа от 17.06.2011г.</t>
  </si>
  <si>
    <t>койко-день</t>
  </si>
  <si>
    <t>2.</t>
  </si>
  <si>
    <t>Организация индивидуального ухода за гражданами в стационарных условиях в государственных учреждениях здавоохранения, в том числе оказывающих психиатрическую помощь,при отсутствии медицинских показаний</t>
  </si>
  <si>
    <t>Плановая калькуляция по расчету тарифа от 05.12.2013г.       (индексация тарифа от 16.12.2021) c 01.01.2022</t>
  </si>
  <si>
    <t>1.2.</t>
  </si>
  <si>
    <t>Лечение синдрома отмены алкоголя</t>
  </si>
  <si>
    <t>1.2.14.</t>
  </si>
  <si>
    <t>Внутривенное введение препаратов "дисульфирам", плацебо</t>
  </si>
  <si>
    <t>Плановая калькуляция по расчету тарифа от 14.06.2013г.</t>
  </si>
  <si>
    <t>манипуляция</t>
  </si>
  <si>
    <t>1.2.15.</t>
  </si>
  <si>
    <t xml:space="preserve">Метод комплексной психотерапии с применением физиотерапевтического аппарата " Рефтон" в профилактике алкогольной зависимости </t>
  </si>
  <si>
    <t>Плановая калькуляция по расчету тарифа от 01.12.2010 г.</t>
  </si>
  <si>
    <t>сеанс</t>
  </si>
  <si>
    <t>1.2.11.</t>
  </si>
  <si>
    <t>Услиление психотерапевтического    "Кода" по методу А.Р.Довженко</t>
  </si>
  <si>
    <t>1.2.12.</t>
  </si>
  <si>
    <t>Снятие психотерапевтического    "Кода" по методу А.Р.Довженко</t>
  </si>
  <si>
    <t>1.2.19.</t>
  </si>
  <si>
    <t xml:space="preserve">Сеанс полимодальной ритмической стимуляции </t>
  </si>
  <si>
    <t>Плановая калькуляция по расчету тарифа от 16.10.2013г.</t>
  </si>
  <si>
    <t>Медицинское освидетельствование</t>
  </si>
  <si>
    <t>2.1.</t>
  </si>
  <si>
    <t>Освидетельствование на допуск к работе</t>
  </si>
  <si>
    <t>Плановая калькуляция по расчету тарифа от 30.12.2020г.</t>
  </si>
  <si>
    <t>освидетельствование</t>
  </si>
  <si>
    <t>2.2.</t>
  </si>
  <si>
    <t>Освидетельствование для установления факта употребления алкоголя, наркотических и токсикоматических средств в состоянии опьянения</t>
  </si>
  <si>
    <t>Плановая калькуляция по расчету тарифа от 30.12.2015г.</t>
  </si>
  <si>
    <t>Взрослая психотерапия</t>
  </si>
  <si>
    <t>Сеанс индивидуальной психотерапии невротических, психосоматических и поведенческих расстройств</t>
  </si>
  <si>
    <t>Плановая калькуляция по расчету тарифа от 27.02.2012г.</t>
  </si>
  <si>
    <t>Сеанс комплексной индивидуальной терапии   невротических, психосоматических и поведенческих расстройств с сочетанным  применением психотерапии  других методик :аппаратные психтехнологии, музыкотерапия и ароматерапия, и другие</t>
  </si>
  <si>
    <t>Сеанс индивидуальной психотерапии и зависимостей        (алкогольной,никотиновой,пищевой,игровой и других)</t>
  </si>
  <si>
    <t>Сеанс коллективно-груповой эмоционально-стрессовой психотерапии зависимостей  (алкогольной,никотиновой,пищевой,игровой и других)</t>
  </si>
  <si>
    <t>Коррекция тревожных и депрессивных расстройств,анонимно</t>
  </si>
  <si>
    <t>Полное первичное психодиагностическое обследование</t>
  </si>
  <si>
    <t>Плановая калькуляция по расчету тарифа от 29.03.2012г.</t>
  </si>
  <si>
    <t>обследование</t>
  </si>
  <si>
    <t>Частичное (или повторное)психодиагностическое обследование</t>
  </si>
  <si>
    <t>3.</t>
  </si>
  <si>
    <t>Психологическое консультирование( или индивидуальная психологическая коррекция 1 сеанс)</t>
  </si>
  <si>
    <t>консультирование</t>
  </si>
  <si>
    <t>4.</t>
  </si>
  <si>
    <t>Семейное психологическое консультирование</t>
  </si>
  <si>
    <t>5.</t>
  </si>
  <si>
    <t>Аутогенная тренировка(1 сеанс)</t>
  </si>
  <si>
    <t>6.</t>
  </si>
  <si>
    <t>Коррекция тревожных и депрессивных расстройст (анонимно,первично)</t>
  </si>
  <si>
    <t>7.</t>
  </si>
  <si>
    <t>Коррекция тревожных и депрессивных расстройств (анонимно,повторный прием)</t>
  </si>
  <si>
    <t>8.</t>
  </si>
  <si>
    <t>Психиатрическое  обследование и (или)психиатрическое освидетельствование граждан,осуществляемые по желанию гражда нпри отсутствии медицинских показаний</t>
  </si>
  <si>
    <t>Транспортировка гражданина в сопровождении  медицинского работника по желанию гражданина при отсутствии медицинских показаний</t>
  </si>
  <si>
    <t>час</t>
  </si>
  <si>
    <t>10.</t>
  </si>
  <si>
    <t>Консультация врача- специалиста  первой квалификационной категрии терапевтического профиля</t>
  </si>
  <si>
    <t>Функциональная диагностика</t>
  </si>
  <si>
    <t>5.1.</t>
  </si>
  <si>
    <t>электрокардиографические исследования:</t>
  </si>
  <si>
    <t>5.1.1.</t>
  </si>
  <si>
    <t>электрокардиограмма в 12 отведениях:</t>
  </si>
  <si>
    <t>5.1.1.1.</t>
  </si>
  <si>
    <t>электрокардиограмма в 12 отведениях без функциональных проб</t>
  </si>
  <si>
    <t>постановление МЗ РБ от 23.12.2015 г.№ 128</t>
  </si>
  <si>
    <t>исследование</t>
  </si>
  <si>
    <t>* Вводится в действие с 20.03.2024 года</t>
  </si>
  <si>
    <t>Примечание: тарифы рассчитаны с учетом индекса роста потребительских цен на 6%</t>
  </si>
  <si>
    <t>в 2024 году ( без учета стоимости изделий медицинского назначения и других мате-</t>
  </si>
  <si>
    <t xml:space="preserve">риалов ),которые оплачиваются дополнительно в установленном законодательством  </t>
  </si>
  <si>
    <t xml:space="preserve">порядке). </t>
  </si>
  <si>
    <t>Ведущий экономист</t>
  </si>
  <si>
    <t>О.А.Костюкович</t>
  </si>
  <si>
    <t xml:space="preserve">УЗ " Лепельская областная  </t>
  </si>
  <si>
    <t>психиатрическая  больница"</t>
  </si>
  <si>
    <t>___________________А.В.Копытов</t>
  </si>
  <si>
    <t>"_19__  "__03____2024 года</t>
  </si>
  <si>
    <t xml:space="preserve">ПРЕЙСКУРАНТ № 3 от 20.03.2024 года </t>
  </si>
  <si>
    <t xml:space="preserve">           УЗ  "Лепельская областная психиатрическая  больница"</t>
  </si>
  <si>
    <t xml:space="preserve">Вводится в действие </t>
  </si>
  <si>
    <t>Тариф  с 01.04.2022 (рублей)</t>
  </si>
  <si>
    <t>Индексация тарифа, %</t>
  </si>
  <si>
    <t>Сумма индексации (рублей)</t>
  </si>
  <si>
    <t>Тариф  (рублей)</t>
  </si>
  <si>
    <t>тренировка1/ шум прибоя</t>
  </si>
  <si>
    <t>Плановая калькуляция по расчету тарифа 30.05.2018 г.</t>
  </si>
  <si>
    <t>сон1/плавный спад частот</t>
  </si>
  <si>
    <t>сон 2/ступенчатый спад частот</t>
  </si>
  <si>
    <t>релакс 1/альфа расслабление</t>
  </si>
  <si>
    <t>релакс 2/быстрое  расслабление</t>
  </si>
  <si>
    <t>антистресс 1/разночастотная балансировка полушарий</t>
  </si>
  <si>
    <t>антистресс 2/очистка сознания</t>
  </si>
  <si>
    <t>АЗ 1  (антизависимость 1)  разнополушарная антидепрессивная сессия</t>
  </si>
  <si>
    <t>АЗ 2 (антизависимость 2) суггестия</t>
  </si>
  <si>
    <t>10</t>
  </si>
  <si>
    <t>Сеанс индивидуальной  комплексной терапии зависимостей с сочетанным применением психотерапиии других методик: аппаратных психотехнологий, иглорефлексотерапии и других:</t>
  </si>
  <si>
    <t>*Вводится в действие с  20.03.2024 года</t>
  </si>
  <si>
    <t xml:space="preserve">Примечание: тарифы рассчитаны  с учетом индекса роста потребительских цен  на 6 % </t>
  </si>
  <si>
    <t>в  2024 году ( без учета стоимости изделий медицинского назначения и других материалов ,</t>
  </si>
  <si>
    <t xml:space="preserve">которые оплачиваются дополнительно в установленном законодательством  порядке). </t>
  </si>
  <si>
    <t xml:space="preserve">Ведущий экономист </t>
  </si>
  <si>
    <t>Главный врач</t>
  </si>
  <si>
    <t xml:space="preserve"> УЗ " Лепельская областная</t>
  </si>
  <si>
    <t>"_19___  "__03_____2024 года</t>
  </si>
  <si>
    <t>ПРЕЙСКУРАНТ № 4 от 20.03.2024 года</t>
  </si>
  <si>
    <t xml:space="preserve">тарифов на пребывание в палатах повышенной комфортности </t>
  </si>
  <si>
    <t>УЗ " Лепельская  областная  психиатрическая больница"</t>
  </si>
  <si>
    <t>Структурное подразделение</t>
  </si>
  <si>
    <t xml:space="preserve">Палаты повышенной комфортности </t>
  </si>
  <si>
    <t>единица измерения</t>
  </si>
  <si>
    <t>Цена (тариф), рублей</t>
  </si>
  <si>
    <t>в отопительный период</t>
  </si>
  <si>
    <t>в летний период</t>
  </si>
  <si>
    <t>Психиатрическое отделение № 2</t>
  </si>
  <si>
    <t xml:space="preserve">№ 10 -                          1-ой категории       </t>
  </si>
  <si>
    <t xml:space="preserve">   койко-день</t>
  </si>
  <si>
    <t xml:space="preserve"> № 1 , №2-                    2-й категории</t>
  </si>
  <si>
    <t>Психиатрическое отделение№4</t>
  </si>
  <si>
    <t xml:space="preserve">  № 1 , №2 -             2-й категории</t>
  </si>
  <si>
    <t xml:space="preserve">в 2024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</si>
</sst>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5" xfId="0" applyNumberFormat="1" applyFont="1" applyBorder="1" applyAlignment="1">
      <alignment vertical="top"/>
    </xf>
    <xf numFmtId="9" fontId="1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2" fontId="7" fillId="0" borderId="2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9" fontId="1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5" xfId="0" applyBorder="1"/>
    <xf numFmtId="164" fontId="1" fillId="0" borderId="2" xfId="0" applyNumberFormat="1" applyFont="1" applyBorder="1"/>
    <xf numFmtId="0" fontId="1" fillId="0" borderId="2" xfId="0" applyFont="1" applyBorder="1"/>
    <xf numFmtId="0" fontId="7" fillId="0" borderId="2" xfId="0" applyFont="1" applyBorder="1"/>
    <xf numFmtId="0" fontId="1" fillId="0" borderId="6" xfId="0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0" fontId="0" fillId="0" borderId="8" xfId="0" applyBorder="1"/>
    <xf numFmtId="2" fontId="1" fillId="0" borderId="9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2" fontId="1" fillId="0" borderId="2" xfId="0" applyNumberFormat="1" applyFont="1" applyFill="1" applyBorder="1" applyAlignment="1">
      <alignment vertical="top"/>
    </xf>
    <xf numFmtId="2" fontId="7" fillId="0" borderId="2" xfId="0" applyNumberFormat="1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 wrapText="1"/>
    </xf>
    <xf numFmtId="0" fontId="6" fillId="0" borderId="2" xfId="0" applyFont="1" applyBorder="1"/>
    <xf numFmtId="9" fontId="1" fillId="0" borderId="2" xfId="0" applyNumberFormat="1" applyFont="1" applyBorder="1"/>
    <xf numFmtId="0" fontId="1" fillId="0" borderId="5" xfId="0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2" fontId="1" fillId="0" borderId="11" xfId="0" applyNumberFormat="1" applyFont="1" applyBorder="1" applyAlignment="1">
      <alignment vertical="top"/>
    </xf>
    <xf numFmtId="0" fontId="0" fillId="0" borderId="2" xfId="0" applyBorder="1" applyAlignment="1">
      <alignment horizontal="left" vertical="top"/>
    </xf>
    <xf numFmtId="2" fontId="1" fillId="0" borderId="10" xfId="0" applyNumberFormat="1" applyFont="1" applyBorder="1" applyAlignment="1">
      <alignment vertical="top"/>
    </xf>
    <xf numFmtId="0" fontId="0" fillId="0" borderId="12" xfId="0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/>
    <xf numFmtId="0" fontId="6" fillId="0" borderId="12" xfId="0" applyFont="1" applyBorder="1" applyAlignment="1">
      <alignment vertical="top" wrapText="1"/>
    </xf>
    <xf numFmtId="0" fontId="0" fillId="0" borderId="13" xfId="0" applyBorder="1"/>
    <xf numFmtId="165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horizontal="right" vertical="top" wrapText="1"/>
    </xf>
    <xf numFmtId="2" fontId="1" fillId="0" borderId="14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5" xfId="0" applyBorder="1" applyAlignment="1">
      <alignment horizontal="left" vertical="top"/>
    </xf>
    <xf numFmtId="0" fontId="7" fillId="0" borderId="17" xfId="0" applyFont="1" applyBorder="1" applyAlignment="1">
      <alignment vertical="top" wrapText="1"/>
    </xf>
    <xf numFmtId="2" fontId="1" fillId="0" borderId="17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6" fillId="0" borderId="2" xfId="0" applyFont="1" applyBorder="1" applyAlignment="1">
      <alignment wrapText="1"/>
    </xf>
    <xf numFmtId="0" fontId="0" fillId="0" borderId="17" xfId="0" applyBorder="1"/>
    <xf numFmtId="0" fontId="1" fillId="0" borderId="8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0" borderId="17" xfId="0" applyFont="1" applyBorder="1"/>
    <xf numFmtId="2" fontId="7" fillId="0" borderId="17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0" fillId="0" borderId="18" xfId="0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11" fillId="0" borderId="0" xfId="0" applyFont="1" applyAlignment="1"/>
    <xf numFmtId="0" fontId="12" fillId="0" borderId="5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4" xfId="0" applyBorder="1"/>
    <xf numFmtId="2" fontId="1" fillId="0" borderId="12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0" fontId="0" fillId="0" borderId="2" xfId="0" applyFont="1" applyBorder="1"/>
    <xf numFmtId="0" fontId="0" fillId="0" borderId="2" xfId="0" applyFont="1" applyBorder="1" applyAlignment="1">
      <alignment horizontal="left" vertical="top"/>
    </xf>
    <xf numFmtId="0" fontId="0" fillId="0" borderId="12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6" fillId="0" borderId="0" xfId="0" applyFont="1"/>
    <xf numFmtId="0" fontId="6" fillId="0" borderId="0" xfId="0" applyFont="1" applyBorder="1"/>
    <xf numFmtId="0" fontId="5" fillId="2" borderId="0" xfId="0" applyFont="1" applyFill="1"/>
    <xf numFmtId="0" fontId="14" fillId="2" borderId="0" xfId="0" applyFont="1" applyFill="1"/>
    <xf numFmtId="0" fontId="1" fillId="0" borderId="0" xfId="0" applyFont="1" applyAlignment="1"/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2" fontId="7" fillId="0" borderId="23" xfId="0" applyNumberFormat="1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N14" sqref="N14"/>
    </sheetView>
  </sheetViews>
  <sheetFormatPr defaultRowHeight="15" x14ac:dyDescent="0.25"/>
  <cols>
    <col min="1" max="1" width="6" customWidth="1"/>
    <col min="2" max="2" width="39.28515625" customWidth="1"/>
    <col min="3" max="3" width="18.28515625" hidden="1" customWidth="1"/>
    <col min="4" max="4" width="17.140625" customWidth="1"/>
    <col min="5" max="5" width="10.7109375" hidden="1" customWidth="1"/>
    <col min="6" max="6" width="12.140625" hidden="1" customWidth="1"/>
    <col min="7" max="7" width="9.28515625" hidden="1" customWidth="1"/>
    <col min="8" max="8" width="14.5703125" hidden="1" customWidth="1"/>
    <col min="9" max="9" width="0" hidden="1" customWidth="1"/>
    <col min="10" max="10" width="14.42578125" customWidth="1"/>
  </cols>
  <sheetData>
    <row r="1" spans="1:11" x14ac:dyDescent="0.25">
      <c r="D1" s="1" t="s">
        <v>0</v>
      </c>
      <c r="E1" s="1"/>
      <c r="F1" s="1"/>
      <c r="G1" s="1"/>
      <c r="I1" s="1"/>
      <c r="J1" s="1"/>
    </row>
    <row r="2" spans="1:11" x14ac:dyDescent="0.25">
      <c r="C2" s="2"/>
      <c r="D2" s="1" t="s">
        <v>1</v>
      </c>
      <c r="E2" s="1"/>
      <c r="F2" s="1"/>
      <c r="G2" s="1"/>
      <c r="I2" s="1"/>
    </row>
    <row r="3" spans="1:11" x14ac:dyDescent="0.25">
      <c r="C3" s="2"/>
      <c r="D3" s="1" t="s">
        <v>2</v>
      </c>
      <c r="E3" s="1"/>
      <c r="F3" s="1"/>
      <c r="G3" s="1"/>
      <c r="H3" t="s">
        <v>3</v>
      </c>
      <c r="I3" s="1"/>
    </row>
    <row r="4" spans="1:11" x14ac:dyDescent="0.25">
      <c r="C4" s="2"/>
      <c r="D4" s="1" t="s">
        <v>4</v>
      </c>
      <c r="E4" s="1"/>
      <c r="F4" s="1"/>
      <c r="G4" s="1"/>
      <c r="I4" s="1"/>
    </row>
    <row r="5" spans="1:11" x14ac:dyDescent="0.25">
      <c r="C5" s="2"/>
      <c r="D5" s="1" t="s">
        <v>5</v>
      </c>
      <c r="E5" s="1"/>
      <c r="F5" s="1"/>
      <c r="G5" s="1"/>
      <c r="I5" s="1"/>
    </row>
    <row r="6" spans="1:11" x14ac:dyDescent="0.25">
      <c r="C6" s="2"/>
      <c r="D6" s="3" t="s">
        <v>6</v>
      </c>
      <c r="E6" s="3"/>
      <c r="F6" s="3"/>
      <c r="G6" s="3"/>
      <c r="H6" s="4"/>
      <c r="I6" s="3"/>
      <c r="J6" s="5"/>
    </row>
    <row r="7" spans="1:11" x14ac:dyDescent="0.25">
      <c r="C7" s="2"/>
      <c r="D7" s="3"/>
      <c r="E7" s="3"/>
      <c r="F7" s="3"/>
      <c r="G7" s="3"/>
      <c r="H7" s="4"/>
      <c r="I7" s="3"/>
      <c r="J7" s="5"/>
    </row>
    <row r="8" spans="1:11" x14ac:dyDescent="0.25">
      <c r="B8" s="6" t="s">
        <v>7</v>
      </c>
      <c r="C8" s="6"/>
      <c r="D8" s="6"/>
      <c r="E8" s="6"/>
      <c r="F8" s="7"/>
      <c r="G8" s="8"/>
    </row>
    <row r="9" spans="1:11" x14ac:dyDescent="0.25">
      <c r="B9" s="9" t="s">
        <v>8</v>
      </c>
      <c r="C9" s="9"/>
      <c r="D9" s="9"/>
      <c r="E9" s="9"/>
      <c r="F9" s="10"/>
      <c r="G9" s="10"/>
      <c r="H9" s="8"/>
    </row>
    <row r="10" spans="1:11" x14ac:dyDescent="0.25">
      <c r="A10" s="10"/>
      <c r="B10" s="11" t="s">
        <v>9</v>
      </c>
      <c r="C10" s="11"/>
      <c r="D10" s="11"/>
      <c r="E10" s="11"/>
      <c r="F10" s="11"/>
      <c r="G10" s="11"/>
      <c r="H10" s="11"/>
      <c r="J10" s="12"/>
    </row>
    <row r="11" spans="1:11" ht="15.75" thickBot="1" x14ac:dyDescent="0.3">
      <c r="A11" s="10"/>
      <c r="D11" s="13"/>
      <c r="H11" s="13"/>
      <c r="J11" s="13"/>
      <c r="K11" s="12"/>
    </row>
    <row r="12" spans="1:11" ht="90.75" thickBot="1" x14ac:dyDescent="0.3">
      <c r="A12" s="14" t="s">
        <v>10</v>
      </c>
      <c r="B12" s="15" t="s">
        <v>11</v>
      </c>
      <c r="C12" s="15" t="s">
        <v>12</v>
      </c>
      <c r="D12" s="16" t="s">
        <v>13</v>
      </c>
      <c r="E12" s="17" t="s">
        <v>14</v>
      </c>
      <c r="F12" s="17" t="s">
        <v>15</v>
      </c>
      <c r="G12" s="15" t="s">
        <v>16</v>
      </c>
      <c r="H12" s="18" t="s">
        <v>17</v>
      </c>
      <c r="I12" s="12"/>
      <c r="J12" s="19" t="s">
        <v>18</v>
      </c>
    </row>
    <row r="13" spans="1:11" ht="15.75" thickBot="1" x14ac:dyDescent="0.3">
      <c r="A13" s="20">
        <v>1</v>
      </c>
      <c r="B13" s="20">
        <v>2</v>
      </c>
      <c r="C13" s="20">
        <v>3</v>
      </c>
      <c r="D13" s="21">
        <v>4</v>
      </c>
      <c r="E13" s="22">
        <v>5</v>
      </c>
      <c r="F13" s="23"/>
      <c r="G13" s="23"/>
      <c r="H13" s="23"/>
      <c r="I13" s="12"/>
      <c r="J13" s="23"/>
    </row>
    <row r="14" spans="1:11" ht="60.75" thickBot="1" x14ac:dyDescent="0.3">
      <c r="A14" s="24" t="s">
        <v>19</v>
      </c>
      <c r="B14" s="25" t="s">
        <v>20</v>
      </c>
      <c r="C14" s="25" t="s">
        <v>21</v>
      </c>
      <c r="D14" s="26" t="s">
        <v>22</v>
      </c>
      <c r="E14" s="27">
        <v>7.42</v>
      </c>
      <c r="F14" s="28">
        <v>7.0000000000000007E-2</v>
      </c>
      <c r="G14" s="29">
        <f>E14*F14</f>
        <v>0.51940000000000008</v>
      </c>
      <c r="H14" s="30">
        <f>E14+G14</f>
        <v>7.9394</v>
      </c>
      <c r="I14">
        <f>H14*6%</f>
        <v>0.47636400000000001</v>
      </c>
      <c r="J14" s="31">
        <f>H14+I14</f>
        <v>8.4157639999999994</v>
      </c>
    </row>
    <row r="15" spans="1:11" ht="120.75" thickBot="1" x14ac:dyDescent="0.3">
      <c r="A15" s="24" t="s">
        <v>23</v>
      </c>
      <c r="B15" s="25" t="s">
        <v>24</v>
      </c>
      <c r="C15" s="25" t="s">
        <v>25</v>
      </c>
      <c r="D15" s="26" t="s">
        <v>22</v>
      </c>
      <c r="E15" s="32">
        <v>16.350000000000001</v>
      </c>
      <c r="F15" s="33">
        <v>7.0000000000000007E-2</v>
      </c>
      <c r="G15" s="29">
        <f>E15*F15</f>
        <v>1.1445000000000003</v>
      </c>
      <c r="H15" s="30">
        <f>E15+G15</f>
        <v>17.494500000000002</v>
      </c>
      <c r="I15">
        <f>H15*6%</f>
        <v>1.0496700000000001</v>
      </c>
      <c r="J15" s="29">
        <f>H15+I15</f>
        <v>18.544170000000001</v>
      </c>
    </row>
    <row r="16" spans="1:11" ht="32.25" thickBot="1" x14ac:dyDescent="0.3">
      <c r="A16" s="24" t="s">
        <v>26</v>
      </c>
      <c r="B16" s="34" t="s">
        <v>27</v>
      </c>
      <c r="C16" s="35"/>
      <c r="D16" s="36"/>
      <c r="E16" s="37"/>
      <c r="F16" s="38"/>
      <c r="G16" s="39"/>
      <c r="H16" s="40"/>
      <c r="J16" s="41"/>
    </row>
    <row r="17" spans="1:11" ht="60.75" thickBot="1" x14ac:dyDescent="0.3">
      <c r="A17" s="42" t="s">
        <v>28</v>
      </c>
      <c r="B17" s="43" t="s">
        <v>29</v>
      </c>
      <c r="C17" s="25" t="s">
        <v>30</v>
      </c>
      <c r="D17" s="26" t="s">
        <v>31</v>
      </c>
      <c r="E17" s="44">
        <v>30.78</v>
      </c>
      <c r="F17" s="28">
        <v>7.0000000000000007E-2</v>
      </c>
      <c r="G17" s="29">
        <f>E17*F17</f>
        <v>2.1546000000000003</v>
      </c>
      <c r="H17" s="30">
        <f>E17+G17</f>
        <v>32.934600000000003</v>
      </c>
      <c r="I17">
        <f>H17*6%</f>
        <v>1.9760760000000002</v>
      </c>
      <c r="J17" s="29">
        <f>H17+I17</f>
        <v>34.910676000000002</v>
      </c>
    </row>
    <row r="18" spans="1:11" ht="60.75" thickBot="1" x14ac:dyDescent="0.3">
      <c r="A18" s="42" t="s">
        <v>32</v>
      </c>
      <c r="B18" s="25" t="s">
        <v>33</v>
      </c>
      <c r="C18" s="25" t="s">
        <v>34</v>
      </c>
      <c r="D18" s="45" t="s">
        <v>35</v>
      </c>
      <c r="E18" s="27">
        <v>11.77</v>
      </c>
      <c r="F18" s="28">
        <v>7.0000000000000007E-2</v>
      </c>
      <c r="G18" s="29">
        <f>E18*F18</f>
        <v>0.82390000000000008</v>
      </c>
      <c r="H18" s="30">
        <f>E18+G18</f>
        <v>12.5939</v>
      </c>
      <c r="I18">
        <f>H18*6%</f>
        <v>0.75563399999999992</v>
      </c>
      <c r="J18" s="46">
        <f>H18+I18</f>
        <v>13.349534</v>
      </c>
      <c r="K18" s="47"/>
    </row>
    <row r="19" spans="1:11" ht="60.75" thickBot="1" x14ac:dyDescent="0.3">
      <c r="A19" s="42" t="s">
        <v>36</v>
      </c>
      <c r="B19" s="25" t="s">
        <v>37</v>
      </c>
      <c r="C19" s="25" t="s">
        <v>21</v>
      </c>
      <c r="D19" s="45" t="s">
        <v>35</v>
      </c>
      <c r="E19" s="27">
        <v>9.01</v>
      </c>
      <c r="F19" s="28">
        <v>7.0000000000000007E-2</v>
      </c>
      <c r="G19" s="29">
        <f>E19*F19</f>
        <v>0.63070000000000004</v>
      </c>
      <c r="H19" s="30">
        <f>E19+G19</f>
        <v>9.6406999999999989</v>
      </c>
      <c r="I19">
        <f>H19*6%</f>
        <v>0.5784419999999999</v>
      </c>
      <c r="J19" s="48">
        <f>H19+I19</f>
        <v>10.219141999999998</v>
      </c>
      <c r="K19" s="47"/>
    </row>
    <row r="20" spans="1:11" ht="60.75" thickBot="1" x14ac:dyDescent="0.3">
      <c r="A20" s="24" t="s">
        <v>38</v>
      </c>
      <c r="B20" s="25" t="s">
        <v>39</v>
      </c>
      <c r="C20" s="25" t="s">
        <v>21</v>
      </c>
      <c r="D20" s="45" t="s">
        <v>35</v>
      </c>
      <c r="E20" s="27">
        <v>9.01</v>
      </c>
      <c r="F20" s="28">
        <v>7.0000000000000007E-2</v>
      </c>
      <c r="G20" s="29">
        <f>E20*F20</f>
        <v>0.63070000000000004</v>
      </c>
      <c r="H20" s="30">
        <f>E20+G20</f>
        <v>9.6406999999999989</v>
      </c>
      <c r="I20">
        <f>H20*6%</f>
        <v>0.5784419999999999</v>
      </c>
      <c r="J20" s="48">
        <f>H20+I20</f>
        <v>10.219141999999998</v>
      </c>
      <c r="K20" s="47"/>
    </row>
    <row r="21" spans="1:11" ht="60.75" thickBot="1" x14ac:dyDescent="0.3">
      <c r="A21" s="42" t="s">
        <v>40</v>
      </c>
      <c r="B21" s="25" t="s">
        <v>41</v>
      </c>
      <c r="C21" s="25" t="s">
        <v>42</v>
      </c>
      <c r="D21" s="45" t="s">
        <v>35</v>
      </c>
      <c r="E21" s="27">
        <v>18.760000000000002</v>
      </c>
      <c r="F21" s="49">
        <v>7.0000000000000007E-2</v>
      </c>
      <c r="G21" s="50">
        <f>E21*F21</f>
        <v>1.3132000000000001</v>
      </c>
      <c r="H21" s="51">
        <f>E21+G21</f>
        <v>20.0732</v>
      </c>
      <c r="I21">
        <f>H21*6%</f>
        <v>1.2043919999999999</v>
      </c>
      <c r="J21" s="48">
        <f>H21+I21</f>
        <v>21.277591999999999</v>
      </c>
      <c r="K21" s="47"/>
    </row>
    <row r="22" spans="1:11" ht="15.75" thickBot="1" x14ac:dyDescent="0.3">
      <c r="A22" s="42"/>
      <c r="B22" s="25"/>
      <c r="C22" s="25"/>
      <c r="D22" s="45"/>
      <c r="E22" s="27"/>
      <c r="F22" s="49"/>
      <c r="G22" s="50"/>
      <c r="H22" s="51"/>
      <c r="J22" s="48"/>
      <c r="K22" s="47"/>
    </row>
    <row r="23" spans="1:11" ht="15.75" thickBot="1" x14ac:dyDescent="0.3">
      <c r="A23" s="52" t="s">
        <v>23</v>
      </c>
      <c r="B23" s="53" t="s">
        <v>43</v>
      </c>
      <c r="C23" s="23"/>
      <c r="D23" s="36"/>
      <c r="E23" s="37"/>
      <c r="F23" s="39"/>
      <c r="G23" s="39"/>
      <c r="H23" s="40"/>
      <c r="J23" s="54"/>
      <c r="K23" s="47"/>
    </row>
    <row r="24" spans="1:11" ht="60.75" thickBot="1" x14ac:dyDescent="0.3">
      <c r="A24" s="42" t="s">
        <v>44</v>
      </c>
      <c r="B24" s="25" t="s">
        <v>45</v>
      </c>
      <c r="C24" s="25" t="s">
        <v>46</v>
      </c>
      <c r="D24" s="26" t="s">
        <v>47</v>
      </c>
      <c r="E24" s="55">
        <v>2.5499999999999998</v>
      </c>
      <c r="F24" s="39"/>
      <c r="G24" s="39"/>
      <c r="H24" s="56">
        <v>2.5499999999999998</v>
      </c>
      <c r="J24" s="57">
        <v>2.5499999999999998</v>
      </c>
      <c r="K24" s="47"/>
    </row>
    <row r="25" spans="1:11" ht="15.75" thickBot="1" x14ac:dyDescent="0.3">
      <c r="A25" s="42"/>
      <c r="B25" s="25"/>
      <c r="C25" s="25"/>
      <c r="D25" s="26"/>
      <c r="E25" s="55"/>
      <c r="F25" s="39"/>
      <c r="G25" s="39"/>
      <c r="H25" s="56"/>
      <c r="J25" s="58"/>
      <c r="K25" s="47"/>
    </row>
    <row r="26" spans="1:11" ht="60.75" thickBot="1" x14ac:dyDescent="0.3">
      <c r="A26" s="42" t="s">
        <v>48</v>
      </c>
      <c r="B26" s="25" t="s">
        <v>49</v>
      </c>
      <c r="C26" s="25" t="s">
        <v>50</v>
      </c>
      <c r="D26" s="26" t="s">
        <v>47</v>
      </c>
      <c r="E26" s="59">
        <v>15.66</v>
      </c>
      <c r="F26" s="49"/>
      <c r="G26" s="29"/>
      <c r="H26" s="30">
        <f>E26+G26</f>
        <v>15.66</v>
      </c>
      <c r="J26" s="54">
        <v>15.66</v>
      </c>
      <c r="K26" s="47"/>
    </row>
    <row r="27" spans="1:11" ht="15.75" thickBot="1" x14ac:dyDescent="0.3">
      <c r="A27" s="42"/>
      <c r="B27" s="25"/>
      <c r="C27" s="25"/>
      <c r="D27" s="60"/>
      <c r="E27" s="59"/>
      <c r="F27" s="49"/>
      <c r="G27" s="29"/>
      <c r="H27" s="30"/>
      <c r="J27" s="57"/>
      <c r="K27" s="47"/>
    </row>
    <row r="28" spans="1:11" ht="15.75" thickBot="1" x14ac:dyDescent="0.3">
      <c r="A28" s="42"/>
      <c r="B28" s="25"/>
      <c r="C28" s="25"/>
      <c r="D28" s="60"/>
      <c r="E28" s="59"/>
      <c r="F28" s="49"/>
      <c r="G28" s="29"/>
      <c r="H28" s="30"/>
      <c r="J28" s="24"/>
      <c r="K28" s="47"/>
    </row>
    <row r="29" spans="1:11" ht="15.75" thickBot="1" x14ac:dyDescent="0.3">
      <c r="A29" s="42"/>
      <c r="B29" s="25"/>
      <c r="C29" s="25"/>
      <c r="D29" s="60"/>
      <c r="E29" s="59"/>
      <c r="F29" s="49"/>
      <c r="G29" s="29"/>
      <c r="H29" s="30"/>
      <c r="J29" s="24"/>
      <c r="K29" s="47"/>
    </row>
    <row r="30" spans="1:11" ht="15.75" thickBot="1" x14ac:dyDescent="0.3">
      <c r="A30" s="23"/>
      <c r="B30" s="61" t="s">
        <v>51</v>
      </c>
      <c r="C30" s="23"/>
      <c r="D30" s="36"/>
      <c r="E30" s="37"/>
      <c r="F30" s="62"/>
      <c r="G30" s="39"/>
      <c r="H30" s="40"/>
      <c r="J30" s="58"/>
      <c r="K30" s="47"/>
    </row>
    <row r="31" spans="1:11" ht="60.75" thickBot="1" x14ac:dyDescent="0.3">
      <c r="A31" s="24" t="s">
        <v>19</v>
      </c>
      <c r="B31" s="25" t="s">
        <v>52</v>
      </c>
      <c r="C31" s="25" t="s">
        <v>53</v>
      </c>
      <c r="D31" s="26" t="s">
        <v>35</v>
      </c>
      <c r="E31" s="63">
        <v>10.050000000000001</v>
      </c>
      <c r="F31" s="64">
        <v>7.0000000000000007E-2</v>
      </c>
      <c r="G31" s="65">
        <f>E31*F31</f>
        <v>0.70350000000000013</v>
      </c>
      <c r="H31" s="66">
        <f>E31+G31</f>
        <v>10.753500000000001</v>
      </c>
      <c r="I31" s="67">
        <f>H31*6%</f>
        <v>0.64521000000000006</v>
      </c>
      <c r="J31" s="68">
        <f>H31+I31</f>
        <v>11.398710000000001</v>
      </c>
      <c r="K31" s="47"/>
    </row>
    <row r="32" spans="1:11" ht="105.75" thickBot="1" x14ac:dyDescent="0.3">
      <c r="A32" s="69" t="s">
        <v>23</v>
      </c>
      <c r="B32" s="25" t="s">
        <v>54</v>
      </c>
      <c r="C32" s="25" t="s">
        <v>53</v>
      </c>
      <c r="D32" s="52" t="s">
        <v>35</v>
      </c>
      <c r="E32" s="59">
        <v>10.17</v>
      </c>
      <c r="F32" s="49">
        <v>7.0000000000000007E-2</v>
      </c>
      <c r="G32" s="29">
        <f>E32*F32</f>
        <v>0.71190000000000009</v>
      </c>
      <c r="H32" s="30">
        <f>E32+G32</f>
        <v>10.8819</v>
      </c>
      <c r="I32" s="67">
        <f>H32*6%</f>
        <v>0.65291399999999999</v>
      </c>
      <c r="J32" s="70">
        <f>H32+I32</f>
        <v>11.534814000000001</v>
      </c>
    </row>
    <row r="33" spans="1:15" ht="60.75" thickBot="1" x14ac:dyDescent="0.3">
      <c r="A33" s="71">
        <v>3</v>
      </c>
      <c r="B33" s="25" t="s">
        <v>55</v>
      </c>
      <c r="C33" s="72" t="s">
        <v>53</v>
      </c>
      <c r="D33" s="52" t="s">
        <v>35</v>
      </c>
      <c r="E33" s="73">
        <v>9.57</v>
      </c>
      <c r="F33" s="49">
        <v>7.0000000000000007E-2</v>
      </c>
      <c r="G33" s="29">
        <f>E33*F33</f>
        <v>0.66990000000000005</v>
      </c>
      <c r="H33" s="30">
        <f>E33+G33</f>
        <v>10.2399</v>
      </c>
      <c r="I33" s="67">
        <f>H33*6%</f>
        <v>0.614394</v>
      </c>
      <c r="J33" s="70">
        <f>H33+I33</f>
        <v>10.854294000000001</v>
      </c>
    </row>
    <row r="34" spans="1:15" ht="64.5" customHeight="1" thickBot="1" x14ac:dyDescent="0.3">
      <c r="A34" s="71">
        <v>4</v>
      </c>
      <c r="B34" s="25" t="s">
        <v>56</v>
      </c>
      <c r="C34" s="72" t="s">
        <v>53</v>
      </c>
      <c r="D34" s="52" t="s">
        <v>35</v>
      </c>
      <c r="E34" s="59">
        <v>6.88</v>
      </c>
      <c r="F34" s="49">
        <v>7.0000000000000007E-2</v>
      </c>
      <c r="G34" s="29">
        <f>E34*F34</f>
        <v>0.48160000000000003</v>
      </c>
      <c r="H34" s="30">
        <f>E34+G34</f>
        <v>7.3616000000000001</v>
      </c>
      <c r="I34" s="67">
        <f>H34*6%</f>
        <v>0.44169599999999998</v>
      </c>
      <c r="J34" s="70">
        <f>H34+I34</f>
        <v>7.8032960000000005</v>
      </c>
    </row>
    <row r="35" spans="1:15" ht="33" customHeight="1" thickBot="1" x14ac:dyDescent="0.3">
      <c r="A35" s="74"/>
      <c r="B35" s="75" t="s">
        <v>57</v>
      </c>
      <c r="C35" s="35"/>
      <c r="D35" s="35"/>
      <c r="E35" s="76"/>
      <c r="F35" s="39"/>
      <c r="G35" s="39"/>
      <c r="H35" s="40"/>
      <c r="J35" s="57"/>
    </row>
    <row r="36" spans="1:15" ht="32.25" customHeight="1" thickBot="1" x14ac:dyDescent="0.3">
      <c r="A36" s="24" t="s">
        <v>19</v>
      </c>
      <c r="B36" s="25" t="s">
        <v>58</v>
      </c>
      <c r="C36" s="25" t="s">
        <v>59</v>
      </c>
      <c r="D36" s="25" t="s">
        <v>60</v>
      </c>
      <c r="E36" s="77">
        <v>27</v>
      </c>
      <c r="F36" s="49">
        <v>7.0000000000000007E-2</v>
      </c>
      <c r="G36" s="29">
        <f t="shared" ref="G36:G46" si="0">E36*F36</f>
        <v>1.8900000000000001</v>
      </c>
      <c r="H36" s="30">
        <f t="shared" ref="H36:H46" si="1">E36+G36</f>
        <v>28.89</v>
      </c>
      <c r="I36" s="67">
        <f>H36*6%</f>
        <v>1.7334000000000001</v>
      </c>
      <c r="J36" s="70">
        <f>H36+I36</f>
        <v>30.6234</v>
      </c>
    </row>
    <row r="37" spans="1:15" ht="48" customHeight="1" thickBot="1" x14ac:dyDescent="0.3">
      <c r="A37" s="24" t="s">
        <v>23</v>
      </c>
      <c r="B37" s="25" t="s">
        <v>61</v>
      </c>
      <c r="C37" s="25" t="s">
        <v>59</v>
      </c>
      <c r="D37" s="26" t="s">
        <v>60</v>
      </c>
      <c r="E37" s="78">
        <v>18.489999999999998</v>
      </c>
      <c r="F37" s="49">
        <v>7.0000000000000007E-2</v>
      </c>
      <c r="G37" s="29">
        <f t="shared" si="0"/>
        <v>1.2943</v>
      </c>
      <c r="H37" s="30">
        <f t="shared" si="1"/>
        <v>19.784299999999998</v>
      </c>
      <c r="I37" s="67">
        <f>H37*6%</f>
        <v>1.1870579999999999</v>
      </c>
      <c r="J37" s="70">
        <f>H37+I37</f>
        <v>20.971357999999999</v>
      </c>
    </row>
    <row r="38" spans="1:15" ht="47.25" customHeight="1" thickBot="1" x14ac:dyDescent="0.3">
      <c r="A38" s="24" t="s">
        <v>62</v>
      </c>
      <c r="B38" s="25" t="s">
        <v>63</v>
      </c>
      <c r="C38" s="25" t="s">
        <v>59</v>
      </c>
      <c r="D38" s="25" t="s">
        <v>64</v>
      </c>
      <c r="E38" s="63">
        <v>8.51</v>
      </c>
      <c r="F38" s="64">
        <v>7.0000000000000007E-2</v>
      </c>
      <c r="G38" s="65">
        <f t="shared" si="0"/>
        <v>0.59570000000000001</v>
      </c>
      <c r="H38" s="30">
        <f t="shared" si="1"/>
        <v>9.1057000000000006</v>
      </c>
      <c r="I38" s="67">
        <f>H38*6%</f>
        <v>0.54634199999999999</v>
      </c>
      <c r="J38" s="79">
        <f>H38+I38</f>
        <v>9.6520419999999998</v>
      </c>
    </row>
    <row r="39" spans="1:15" ht="36.75" customHeight="1" thickBot="1" x14ac:dyDescent="0.3">
      <c r="A39" s="24" t="s">
        <v>65</v>
      </c>
      <c r="B39" s="25" t="s">
        <v>66</v>
      </c>
      <c r="C39" s="25" t="s">
        <v>59</v>
      </c>
      <c r="D39" s="25" t="s">
        <v>64</v>
      </c>
      <c r="E39" s="80">
        <v>17.02</v>
      </c>
      <c r="F39" s="49">
        <v>7.0000000000000007E-2</v>
      </c>
      <c r="G39" s="29">
        <f t="shared" si="0"/>
        <v>1.1914</v>
      </c>
      <c r="H39" s="30">
        <f t="shared" si="1"/>
        <v>18.211400000000001</v>
      </c>
      <c r="I39" s="67">
        <f>H39*6%</f>
        <v>1.092684</v>
      </c>
      <c r="J39" s="81">
        <f>H39+I39</f>
        <v>19.304084</v>
      </c>
    </row>
    <row r="40" spans="1:15" ht="21" customHeight="1" thickBot="1" x14ac:dyDescent="0.3">
      <c r="A40" s="24" t="s">
        <v>67</v>
      </c>
      <c r="B40" s="25" t="s">
        <v>68</v>
      </c>
      <c r="C40" s="25" t="s">
        <v>59</v>
      </c>
      <c r="D40" s="45" t="s">
        <v>35</v>
      </c>
      <c r="E40" s="44">
        <v>6.38</v>
      </c>
      <c r="F40" s="49">
        <v>7.0000000000000007E-2</v>
      </c>
      <c r="G40" s="29">
        <f t="shared" si="0"/>
        <v>0.44660000000000005</v>
      </c>
      <c r="H40" s="30">
        <f t="shared" si="1"/>
        <v>6.8266</v>
      </c>
      <c r="I40" s="67">
        <f t="shared" ref="I40:I50" si="2">H40*6%</f>
        <v>0.40959599999999996</v>
      </c>
      <c r="J40" s="70">
        <f t="shared" ref="J40:J49" si="3">H40+I40</f>
        <v>7.2361959999999996</v>
      </c>
    </row>
    <row r="41" spans="1:15" ht="33.75" customHeight="1" thickBot="1" x14ac:dyDescent="0.3">
      <c r="A41" s="24" t="s">
        <v>69</v>
      </c>
      <c r="B41" s="25" t="s">
        <v>70</v>
      </c>
      <c r="C41" s="25" t="s">
        <v>59</v>
      </c>
      <c r="D41" s="26" t="s">
        <v>35</v>
      </c>
      <c r="E41" s="63">
        <v>12.77</v>
      </c>
      <c r="F41" s="49">
        <v>7.0000000000000007E-2</v>
      </c>
      <c r="G41" s="29">
        <f t="shared" si="0"/>
        <v>0.89390000000000003</v>
      </c>
      <c r="H41" s="30">
        <f t="shared" si="1"/>
        <v>13.6639</v>
      </c>
      <c r="I41" s="67">
        <f t="shared" si="2"/>
        <v>0.81983399999999995</v>
      </c>
      <c r="J41" s="81">
        <f t="shared" si="3"/>
        <v>14.483734</v>
      </c>
    </row>
    <row r="42" spans="1:15" ht="34.5" customHeight="1" thickBot="1" x14ac:dyDescent="0.3">
      <c r="A42" s="52" t="s">
        <v>71</v>
      </c>
      <c r="B42" s="25" t="s">
        <v>72</v>
      </c>
      <c r="C42" s="25" t="s">
        <v>59</v>
      </c>
      <c r="D42" s="82" t="s">
        <v>35</v>
      </c>
      <c r="E42" s="44">
        <v>8.51</v>
      </c>
      <c r="F42" s="49">
        <v>7.0000000000000007E-2</v>
      </c>
      <c r="G42" s="29">
        <f t="shared" si="0"/>
        <v>0.59570000000000001</v>
      </c>
      <c r="H42" s="30">
        <f t="shared" si="1"/>
        <v>9.1057000000000006</v>
      </c>
      <c r="I42" s="67">
        <f t="shared" si="2"/>
        <v>0.54634199999999999</v>
      </c>
      <c r="J42" s="70">
        <f t="shared" si="3"/>
        <v>9.6520419999999998</v>
      </c>
    </row>
    <row r="43" spans="1:15" ht="91.5" customHeight="1" thickBot="1" x14ac:dyDescent="0.3">
      <c r="A43" s="83" t="s">
        <v>73</v>
      </c>
      <c r="B43" s="84" t="s">
        <v>74</v>
      </c>
      <c r="C43" s="25" t="s">
        <v>59</v>
      </c>
      <c r="D43" s="85" t="s">
        <v>47</v>
      </c>
      <c r="E43" s="86">
        <v>9.77</v>
      </c>
      <c r="F43" s="64">
        <v>7.0000000000000007E-2</v>
      </c>
      <c r="G43" s="65">
        <f t="shared" si="0"/>
        <v>0.68390000000000006</v>
      </c>
      <c r="H43" s="66">
        <f t="shared" si="1"/>
        <v>10.453899999999999</v>
      </c>
      <c r="I43" s="67">
        <f t="shared" si="2"/>
        <v>0.62723399999999996</v>
      </c>
      <c r="J43" s="70">
        <f t="shared" si="3"/>
        <v>11.081133999999999</v>
      </c>
      <c r="K43" s="67"/>
      <c r="L43" s="67"/>
      <c r="M43" s="67"/>
      <c r="N43" s="67"/>
      <c r="O43" s="67"/>
    </row>
    <row r="44" spans="1:15" ht="91.5" hidden="1" customHeight="1" x14ac:dyDescent="0.25">
      <c r="A44" s="87"/>
      <c r="B44" s="84"/>
      <c r="C44" s="25"/>
      <c r="D44" s="85"/>
      <c r="E44" s="88"/>
      <c r="F44" s="64"/>
      <c r="G44" s="65"/>
      <c r="H44" s="66"/>
      <c r="I44" s="67"/>
      <c r="J44" s="70"/>
      <c r="K44" s="67"/>
      <c r="L44" s="67"/>
      <c r="M44" s="67"/>
      <c r="N44" s="67"/>
      <c r="O44" s="67"/>
    </row>
    <row r="45" spans="1:15" ht="62.25" customHeight="1" thickBot="1" x14ac:dyDescent="0.3">
      <c r="A45" s="89">
        <v>9</v>
      </c>
      <c r="B45" s="25" t="s">
        <v>75</v>
      </c>
      <c r="C45" s="25" t="s">
        <v>50</v>
      </c>
      <c r="D45" s="25" t="s">
        <v>76</v>
      </c>
      <c r="E45" s="90">
        <v>13.26</v>
      </c>
      <c r="F45" s="64">
        <v>7.0000000000000007E-2</v>
      </c>
      <c r="G45" s="65">
        <f t="shared" si="0"/>
        <v>0.92820000000000003</v>
      </c>
      <c r="H45" s="66">
        <f t="shared" si="1"/>
        <v>14.1882</v>
      </c>
      <c r="I45" s="67">
        <f t="shared" si="2"/>
        <v>0.85129199999999994</v>
      </c>
      <c r="J45" s="70">
        <f t="shared" si="3"/>
        <v>15.039491999999999</v>
      </c>
    </row>
    <row r="46" spans="1:15" ht="45.75" customHeight="1" thickBot="1" x14ac:dyDescent="0.3">
      <c r="A46" s="59" t="s">
        <v>77</v>
      </c>
      <c r="B46" s="25" t="s">
        <v>78</v>
      </c>
      <c r="C46" s="25" t="s">
        <v>50</v>
      </c>
      <c r="D46" s="25" t="s">
        <v>64</v>
      </c>
      <c r="E46" s="91">
        <v>7.42</v>
      </c>
      <c r="F46" s="64">
        <v>7.0000000000000007E-2</v>
      </c>
      <c r="G46" s="65">
        <f t="shared" si="0"/>
        <v>0.51940000000000008</v>
      </c>
      <c r="H46" s="66">
        <f t="shared" si="1"/>
        <v>7.9394</v>
      </c>
      <c r="I46" s="67">
        <f t="shared" si="2"/>
        <v>0.47636400000000001</v>
      </c>
      <c r="J46" s="81">
        <f t="shared" si="3"/>
        <v>8.4157639999999994</v>
      </c>
    </row>
    <row r="47" spans="1:15" ht="20.25" customHeight="1" thickBot="1" x14ac:dyDescent="0.3">
      <c r="A47" s="92" t="s">
        <v>67</v>
      </c>
      <c r="B47" s="93" t="s">
        <v>79</v>
      </c>
      <c r="C47" s="23"/>
      <c r="D47" s="23"/>
      <c r="E47" s="94"/>
      <c r="F47" s="39"/>
      <c r="G47" s="39"/>
      <c r="H47" s="40"/>
      <c r="I47" s="67">
        <f t="shared" si="2"/>
        <v>0</v>
      </c>
      <c r="J47" s="70">
        <f t="shared" si="3"/>
        <v>0</v>
      </c>
    </row>
    <row r="48" spans="1:15" ht="17.25" customHeight="1" thickBot="1" x14ac:dyDescent="0.3">
      <c r="A48" s="95" t="s">
        <v>80</v>
      </c>
      <c r="B48" s="19" t="s">
        <v>81</v>
      </c>
      <c r="C48" s="96"/>
      <c r="D48" s="97"/>
      <c r="E48" s="98"/>
      <c r="F48" s="39"/>
      <c r="G48" s="39"/>
      <c r="H48" s="40"/>
      <c r="I48" s="67">
        <f t="shared" si="2"/>
        <v>0</v>
      </c>
      <c r="J48" s="70">
        <f t="shared" si="3"/>
        <v>0</v>
      </c>
    </row>
    <row r="49" spans="1:10" ht="15.75" thickBot="1" x14ac:dyDescent="0.3">
      <c r="A49" s="99" t="s">
        <v>82</v>
      </c>
      <c r="B49" s="100" t="s">
        <v>83</v>
      </c>
      <c r="C49" s="39"/>
      <c r="D49" s="39"/>
      <c r="E49" s="101"/>
      <c r="F49" s="39"/>
      <c r="G49" s="39"/>
      <c r="H49" s="40"/>
      <c r="I49" s="67">
        <f t="shared" si="2"/>
        <v>0</v>
      </c>
      <c r="J49" s="70">
        <f t="shared" si="3"/>
        <v>0</v>
      </c>
    </row>
    <row r="50" spans="1:10" ht="45.75" thickBot="1" x14ac:dyDescent="0.3">
      <c r="A50" s="44" t="s">
        <v>84</v>
      </c>
      <c r="B50" s="25" t="s">
        <v>85</v>
      </c>
      <c r="C50" s="25" t="s">
        <v>86</v>
      </c>
      <c r="D50" s="25" t="s">
        <v>87</v>
      </c>
      <c r="E50" s="102">
        <v>3.7</v>
      </c>
      <c r="F50" s="39"/>
      <c r="G50" s="39"/>
      <c r="H50" s="30">
        <v>3.7</v>
      </c>
      <c r="I50" s="67">
        <f t="shared" si="2"/>
        <v>0.222</v>
      </c>
      <c r="J50" s="70">
        <v>3.7</v>
      </c>
    </row>
    <row r="51" spans="1:10" x14ac:dyDescent="0.25">
      <c r="B51" s="103"/>
      <c r="C51" s="103"/>
      <c r="D51" s="103"/>
      <c r="E51" s="103"/>
      <c r="F51" s="103"/>
      <c r="G51" s="103"/>
      <c r="H51" s="103"/>
      <c r="J51" s="104"/>
    </row>
    <row r="52" spans="1:10" x14ac:dyDescent="0.25">
      <c r="A52" s="1" t="s">
        <v>88</v>
      </c>
      <c r="B52" s="103"/>
      <c r="C52" s="103"/>
      <c r="D52" s="103"/>
      <c r="E52" s="103"/>
      <c r="F52" s="103"/>
      <c r="G52" s="103"/>
      <c r="H52" s="103"/>
    </row>
    <row r="53" spans="1:10" x14ac:dyDescent="0.25">
      <c r="B53" s="103"/>
      <c r="C53" s="103"/>
      <c r="D53" s="103"/>
      <c r="E53" s="103"/>
      <c r="F53" s="103"/>
      <c r="G53" s="103"/>
      <c r="H53" s="103"/>
    </row>
    <row r="54" spans="1:10" x14ac:dyDescent="0.25">
      <c r="A54" s="105" t="s">
        <v>89</v>
      </c>
      <c r="B54" s="106"/>
      <c r="C54" s="105"/>
      <c r="D54" s="106"/>
      <c r="E54" s="105"/>
      <c r="F54" s="105"/>
      <c r="G54" s="105"/>
      <c r="H54" s="106"/>
    </row>
    <row r="55" spans="1:10" x14ac:dyDescent="0.25">
      <c r="A55" s="105" t="s">
        <v>90</v>
      </c>
      <c r="B55" s="105"/>
      <c r="C55" s="105"/>
      <c r="D55" s="105"/>
      <c r="E55" s="105"/>
      <c r="F55" s="105"/>
      <c r="G55" s="105"/>
      <c r="H55" s="105"/>
    </row>
    <row r="56" spans="1:10" x14ac:dyDescent="0.25">
      <c r="A56" s="105" t="s">
        <v>91</v>
      </c>
      <c r="B56" s="105"/>
      <c r="C56" s="105"/>
      <c r="D56" s="105"/>
      <c r="E56" s="105"/>
      <c r="F56" s="105"/>
      <c r="G56" s="105"/>
      <c r="H56" s="105"/>
    </row>
    <row r="57" spans="1:10" x14ac:dyDescent="0.25">
      <c r="A57" s="105" t="s">
        <v>92</v>
      </c>
      <c r="B57" s="105"/>
      <c r="C57" s="105"/>
      <c r="D57" s="105"/>
      <c r="E57" s="105"/>
      <c r="F57" s="105"/>
      <c r="G57" s="105"/>
      <c r="H57" s="105"/>
    </row>
    <row r="58" spans="1:10" x14ac:dyDescent="0.25">
      <c r="A58" s="105"/>
      <c r="B58" s="105"/>
      <c r="C58" s="105"/>
      <c r="D58" s="105"/>
      <c r="E58" s="105"/>
      <c r="F58" s="105"/>
      <c r="G58" s="105"/>
      <c r="H58" s="105"/>
    </row>
    <row r="59" spans="1:10" x14ac:dyDescent="0.25">
      <c r="A59" s="1" t="s">
        <v>93</v>
      </c>
      <c r="B59" s="1"/>
      <c r="C59" s="1"/>
      <c r="D59" s="1" t="s">
        <v>94</v>
      </c>
      <c r="E59" s="107"/>
      <c r="F59" s="107"/>
      <c r="G59" s="107"/>
      <c r="H59" s="107"/>
    </row>
    <row r="60" spans="1:10" x14ac:dyDescent="0.25">
      <c r="E60" s="1"/>
    </row>
  </sheetData>
  <mergeCells count="3">
    <mergeCell ref="B8:E8"/>
    <mergeCell ref="B9:E9"/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O12" sqref="O12"/>
    </sheetView>
  </sheetViews>
  <sheetFormatPr defaultRowHeight="15" x14ac:dyDescent="0.25"/>
  <cols>
    <col min="1" max="1" width="2.7109375" customWidth="1"/>
    <col min="2" max="2" width="8.42578125" customWidth="1"/>
    <col min="3" max="3" width="40" customWidth="1"/>
    <col min="4" max="4" width="16.140625" hidden="1" customWidth="1"/>
    <col min="5" max="5" width="15.5703125" customWidth="1"/>
    <col min="6" max="6" width="9.42578125" hidden="1" customWidth="1"/>
    <col min="7" max="7" width="10.85546875" hidden="1" customWidth="1"/>
    <col min="8" max="8" width="11.28515625" hidden="1" customWidth="1"/>
    <col min="9" max="9" width="17.7109375" hidden="1" customWidth="1"/>
    <col min="10" max="10" width="0" hidden="1" customWidth="1"/>
    <col min="11" max="11" width="17.5703125" customWidth="1"/>
  </cols>
  <sheetData>
    <row r="1" spans="2:11" x14ac:dyDescent="0.25">
      <c r="D1" s="2"/>
      <c r="E1" s="1" t="s">
        <v>0</v>
      </c>
      <c r="F1" s="1"/>
      <c r="G1" s="1"/>
      <c r="H1" s="1"/>
    </row>
    <row r="2" spans="2:11" x14ac:dyDescent="0.25">
      <c r="D2" s="2"/>
      <c r="E2" s="1" t="s">
        <v>1</v>
      </c>
      <c r="F2" s="1"/>
      <c r="G2" s="1"/>
      <c r="H2" s="1"/>
    </row>
    <row r="3" spans="2:11" x14ac:dyDescent="0.25">
      <c r="D3" s="2"/>
      <c r="E3" s="1" t="s">
        <v>95</v>
      </c>
      <c r="F3" s="1"/>
      <c r="G3" s="1"/>
      <c r="H3" s="1"/>
    </row>
    <row r="4" spans="2:11" x14ac:dyDescent="0.25">
      <c r="D4" s="2"/>
      <c r="E4" s="1" t="s">
        <v>96</v>
      </c>
      <c r="F4" s="1"/>
      <c r="G4" s="1"/>
      <c r="H4" s="1"/>
    </row>
    <row r="5" spans="2:11" x14ac:dyDescent="0.25">
      <c r="D5" s="2"/>
      <c r="E5" s="1" t="s">
        <v>97</v>
      </c>
      <c r="F5" s="1"/>
      <c r="G5" s="1"/>
      <c r="H5" s="1"/>
    </row>
    <row r="6" spans="2:11" x14ac:dyDescent="0.25">
      <c r="D6" s="2"/>
      <c r="E6" s="1" t="s">
        <v>98</v>
      </c>
      <c r="F6" s="1"/>
      <c r="G6" s="1"/>
      <c r="H6" s="1"/>
    </row>
    <row r="7" spans="2:11" x14ac:dyDescent="0.25">
      <c r="D7" s="2"/>
      <c r="E7" s="2"/>
      <c r="F7" s="2"/>
      <c r="G7" s="108"/>
      <c r="H7" s="2"/>
      <c r="I7" s="1"/>
    </row>
    <row r="8" spans="2:11" x14ac:dyDescent="0.25">
      <c r="C8" s="6" t="s">
        <v>99</v>
      </c>
      <c r="D8" s="6"/>
      <c r="E8" s="6"/>
      <c r="F8" s="6"/>
      <c r="G8" s="6"/>
      <c r="H8" s="6"/>
      <c r="I8" s="6"/>
    </row>
    <row r="9" spans="2:11" ht="15" customHeight="1" x14ac:dyDescent="0.25">
      <c r="B9" s="10"/>
      <c r="C9" s="11" t="s">
        <v>8</v>
      </c>
      <c r="D9" s="11"/>
      <c r="E9" s="11"/>
      <c r="F9" s="11"/>
      <c r="G9" s="11"/>
      <c r="H9" s="11"/>
      <c r="I9" s="11"/>
      <c r="J9" s="107"/>
    </row>
    <row r="10" spans="2:11" hidden="1" x14ac:dyDescent="0.25">
      <c r="B10" s="10"/>
      <c r="C10" s="109"/>
      <c r="D10" s="10"/>
      <c r="E10" s="109"/>
      <c r="F10" s="10"/>
      <c r="G10" s="10"/>
      <c r="H10" s="10"/>
      <c r="I10" s="8"/>
    </row>
    <row r="11" spans="2:11" ht="16.5" thickBot="1" x14ac:dyDescent="0.3">
      <c r="B11" s="110" t="s">
        <v>100</v>
      </c>
      <c r="C11" s="111"/>
      <c r="D11" s="111" t="s">
        <v>101</v>
      </c>
      <c r="E11" s="112"/>
      <c r="F11" s="112"/>
      <c r="G11" s="112"/>
      <c r="H11" s="112"/>
      <c r="I11" s="112"/>
      <c r="K11" s="13"/>
    </row>
    <row r="12" spans="2:11" ht="75.75" thickBot="1" x14ac:dyDescent="0.3">
      <c r="B12" s="113" t="s">
        <v>10</v>
      </c>
      <c r="C12" s="114" t="s">
        <v>11</v>
      </c>
      <c r="D12" s="114" t="s">
        <v>12</v>
      </c>
      <c r="E12" s="115" t="s">
        <v>13</v>
      </c>
      <c r="F12" s="114" t="s">
        <v>102</v>
      </c>
      <c r="G12" s="114" t="s">
        <v>103</v>
      </c>
      <c r="H12" s="114" t="s">
        <v>104</v>
      </c>
      <c r="I12" s="114" t="s">
        <v>105</v>
      </c>
      <c r="K12" s="25" t="s">
        <v>18</v>
      </c>
    </row>
    <row r="13" spans="2:11" ht="15.75" thickBot="1" x14ac:dyDescent="0.3">
      <c r="B13" s="116">
        <v>1</v>
      </c>
      <c r="C13" s="116">
        <v>2</v>
      </c>
      <c r="D13" s="116">
        <v>3</v>
      </c>
      <c r="E13" s="117">
        <v>4</v>
      </c>
      <c r="F13" s="116">
        <v>5</v>
      </c>
      <c r="G13" s="23"/>
      <c r="H13" s="23"/>
      <c r="I13" s="23"/>
      <c r="K13" s="118"/>
    </row>
    <row r="14" spans="2:11" ht="105.75" thickBot="1" x14ac:dyDescent="0.3">
      <c r="B14" s="56">
        <v>6</v>
      </c>
      <c r="C14" s="25" t="s">
        <v>54</v>
      </c>
      <c r="D14" s="25"/>
      <c r="E14" s="26"/>
      <c r="F14" s="29"/>
      <c r="G14" s="23"/>
      <c r="H14" s="23"/>
      <c r="I14" s="23"/>
      <c r="K14" s="23"/>
    </row>
    <row r="15" spans="2:11" ht="60.75" thickBot="1" x14ac:dyDescent="0.3">
      <c r="B15" s="24"/>
      <c r="C15" s="25" t="s">
        <v>106</v>
      </c>
      <c r="D15" s="25" t="s">
        <v>107</v>
      </c>
      <c r="E15" s="26" t="s">
        <v>35</v>
      </c>
      <c r="F15" s="25">
        <v>8.07</v>
      </c>
      <c r="G15" s="49">
        <v>7.0000000000000007E-2</v>
      </c>
      <c r="H15" s="29">
        <f t="shared" ref="H15:H23" si="0">F15*G15</f>
        <v>0.56490000000000007</v>
      </c>
      <c r="I15" s="29">
        <f t="shared" ref="I15:I23" si="1">F15+H15</f>
        <v>8.6349</v>
      </c>
      <c r="J15">
        <f>I15*6%</f>
        <v>0.51809399999999994</v>
      </c>
      <c r="K15" s="119">
        <f>I15+J15</f>
        <v>9.1529939999999996</v>
      </c>
    </row>
    <row r="16" spans="2:11" ht="60.75" thickBot="1" x14ac:dyDescent="0.3">
      <c r="B16" s="24"/>
      <c r="C16" s="25" t="s">
        <v>108</v>
      </c>
      <c r="D16" s="25" t="s">
        <v>107</v>
      </c>
      <c r="E16" s="26" t="s">
        <v>35</v>
      </c>
      <c r="F16" s="24">
        <v>13.73</v>
      </c>
      <c r="G16" s="49">
        <v>7.0000000000000007E-2</v>
      </c>
      <c r="H16" s="29">
        <f t="shared" si="0"/>
        <v>0.96110000000000018</v>
      </c>
      <c r="I16" s="29">
        <f t="shared" si="1"/>
        <v>14.6911</v>
      </c>
      <c r="J16">
        <f t="shared" ref="J16:J33" si="2">I16*6%</f>
        <v>0.88146599999999997</v>
      </c>
      <c r="K16" s="119">
        <f t="shared" ref="K16:K33" si="3">I16+J16</f>
        <v>15.572566</v>
      </c>
    </row>
    <row r="17" spans="2:11" ht="60.75" thickBot="1" x14ac:dyDescent="0.3">
      <c r="B17" s="42"/>
      <c r="C17" s="25" t="s">
        <v>109</v>
      </c>
      <c r="D17" s="25" t="s">
        <v>107</v>
      </c>
      <c r="E17" s="26" t="s">
        <v>35</v>
      </c>
      <c r="F17" s="24">
        <v>13.43</v>
      </c>
      <c r="G17" s="49">
        <v>7.0000000000000007E-2</v>
      </c>
      <c r="H17" s="29">
        <f t="shared" si="0"/>
        <v>0.94010000000000005</v>
      </c>
      <c r="I17" s="29">
        <f t="shared" si="1"/>
        <v>14.370099999999999</v>
      </c>
      <c r="J17">
        <f t="shared" si="2"/>
        <v>0.86220599999999992</v>
      </c>
      <c r="K17" s="119">
        <f t="shared" si="3"/>
        <v>15.232305999999999</v>
      </c>
    </row>
    <row r="18" spans="2:11" ht="60.75" thickBot="1" x14ac:dyDescent="0.3">
      <c r="B18" s="42"/>
      <c r="C18" s="25" t="s">
        <v>110</v>
      </c>
      <c r="D18" s="25" t="s">
        <v>107</v>
      </c>
      <c r="E18" s="26" t="s">
        <v>35</v>
      </c>
      <c r="F18" s="24">
        <v>16.12</v>
      </c>
      <c r="G18" s="49">
        <v>7.0000000000000007E-2</v>
      </c>
      <c r="H18" s="29">
        <f t="shared" si="0"/>
        <v>1.1284000000000001</v>
      </c>
      <c r="I18" s="29">
        <f t="shared" si="1"/>
        <v>17.2484</v>
      </c>
      <c r="J18">
        <f t="shared" si="2"/>
        <v>1.034904</v>
      </c>
      <c r="K18" s="119">
        <f t="shared" si="3"/>
        <v>18.283304000000001</v>
      </c>
    </row>
    <row r="19" spans="2:11" ht="60.75" thickBot="1" x14ac:dyDescent="0.3">
      <c r="B19" s="42"/>
      <c r="C19" s="25" t="s">
        <v>111</v>
      </c>
      <c r="D19" s="25" t="s">
        <v>107</v>
      </c>
      <c r="E19" s="26" t="s">
        <v>35</v>
      </c>
      <c r="F19" s="24">
        <v>8.07</v>
      </c>
      <c r="G19" s="49">
        <v>7.0000000000000007E-2</v>
      </c>
      <c r="H19" s="29">
        <f t="shared" si="0"/>
        <v>0.56490000000000007</v>
      </c>
      <c r="I19" s="29">
        <f t="shared" si="1"/>
        <v>8.6349</v>
      </c>
      <c r="J19">
        <f t="shared" si="2"/>
        <v>0.51809399999999994</v>
      </c>
      <c r="K19" s="31">
        <f t="shared" si="3"/>
        <v>9.1529939999999996</v>
      </c>
    </row>
    <row r="20" spans="2:11" ht="60.75" thickBot="1" x14ac:dyDescent="0.3">
      <c r="B20" s="42"/>
      <c r="C20" s="25" t="s">
        <v>112</v>
      </c>
      <c r="D20" s="25" t="s">
        <v>107</v>
      </c>
      <c r="E20" s="26" t="s">
        <v>35</v>
      </c>
      <c r="F20" s="24">
        <v>13.43</v>
      </c>
      <c r="G20" s="49">
        <v>7.0000000000000007E-2</v>
      </c>
      <c r="H20" s="29">
        <f t="shared" si="0"/>
        <v>0.94010000000000005</v>
      </c>
      <c r="I20" s="29">
        <f t="shared" si="1"/>
        <v>14.370099999999999</v>
      </c>
      <c r="J20">
        <f t="shared" si="2"/>
        <v>0.86220599999999992</v>
      </c>
      <c r="K20" s="29">
        <f t="shared" si="3"/>
        <v>15.232305999999999</v>
      </c>
    </row>
    <row r="21" spans="2:11" ht="60.75" thickBot="1" x14ac:dyDescent="0.3">
      <c r="B21" s="24"/>
      <c r="C21" s="25" t="s">
        <v>113</v>
      </c>
      <c r="D21" s="25" t="s">
        <v>107</v>
      </c>
      <c r="E21" s="26" t="s">
        <v>35</v>
      </c>
      <c r="F21" s="24">
        <v>12.89</v>
      </c>
      <c r="G21" s="49">
        <v>7.0000000000000007E-2</v>
      </c>
      <c r="H21" s="29">
        <f t="shared" si="0"/>
        <v>0.9023000000000001</v>
      </c>
      <c r="I21" s="29">
        <f t="shared" si="1"/>
        <v>13.792300000000001</v>
      </c>
      <c r="J21">
        <f t="shared" si="2"/>
        <v>0.827538</v>
      </c>
      <c r="K21" s="119">
        <f t="shared" si="3"/>
        <v>14.619838000000001</v>
      </c>
    </row>
    <row r="22" spans="2:11" ht="60.75" thickBot="1" x14ac:dyDescent="0.3">
      <c r="B22" s="42"/>
      <c r="C22" s="25" t="s">
        <v>114</v>
      </c>
      <c r="D22" s="25" t="s">
        <v>107</v>
      </c>
      <c r="E22" s="26" t="s">
        <v>35</v>
      </c>
      <c r="F22" s="29">
        <v>10.74</v>
      </c>
      <c r="G22" s="49">
        <v>7.0000000000000007E-2</v>
      </c>
      <c r="H22" s="29">
        <f t="shared" si="0"/>
        <v>0.75180000000000013</v>
      </c>
      <c r="I22" s="29">
        <f t="shared" si="1"/>
        <v>11.4918</v>
      </c>
      <c r="J22">
        <f t="shared" si="2"/>
        <v>0.6895079999999999</v>
      </c>
      <c r="K22" s="119">
        <f t="shared" si="3"/>
        <v>12.181308</v>
      </c>
    </row>
    <row r="23" spans="2:11" ht="60.75" thickBot="1" x14ac:dyDescent="0.3">
      <c r="B23" s="120"/>
      <c r="C23" s="25" t="s">
        <v>115</v>
      </c>
      <c r="D23" s="25" t="s">
        <v>107</v>
      </c>
      <c r="E23" s="26" t="s">
        <v>35</v>
      </c>
      <c r="F23" s="29">
        <v>16.12</v>
      </c>
      <c r="G23" s="49">
        <v>7.0000000000000007E-2</v>
      </c>
      <c r="H23" s="29">
        <f t="shared" si="0"/>
        <v>1.1284000000000001</v>
      </c>
      <c r="I23" s="29">
        <f t="shared" si="1"/>
        <v>17.2484</v>
      </c>
      <c r="J23">
        <f t="shared" si="2"/>
        <v>1.034904</v>
      </c>
      <c r="K23" s="119">
        <f t="shared" si="3"/>
        <v>18.283304000000001</v>
      </c>
    </row>
    <row r="24" spans="2:11" ht="75.75" thickBot="1" x14ac:dyDescent="0.3">
      <c r="B24" s="121" t="s">
        <v>116</v>
      </c>
      <c r="C24" s="25" t="s">
        <v>117</v>
      </c>
      <c r="D24" s="25"/>
      <c r="E24" s="26"/>
      <c r="F24" s="24"/>
      <c r="G24" s="39"/>
      <c r="H24" s="39"/>
      <c r="I24" s="39"/>
      <c r="J24">
        <f t="shared" si="2"/>
        <v>0</v>
      </c>
      <c r="K24" s="29"/>
    </row>
    <row r="25" spans="2:11" ht="60.75" thickBot="1" x14ac:dyDescent="0.3">
      <c r="B25" s="42"/>
      <c r="C25" s="25" t="s">
        <v>106</v>
      </c>
      <c r="D25" s="25" t="s">
        <v>107</v>
      </c>
      <c r="E25" s="26" t="s">
        <v>35</v>
      </c>
      <c r="F25" s="24">
        <v>8.07</v>
      </c>
      <c r="G25" s="49">
        <v>7.0000000000000007E-2</v>
      </c>
      <c r="H25" s="29">
        <f t="shared" ref="H25:H33" si="4">F25*G25</f>
        <v>0.56490000000000007</v>
      </c>
      <c r="I25" s="29">
        <f t="shared" ref="I25:I33" si="5">F25+H25</f>
        <v>8.6349</v>
      </c>
      <c r="J25">
        <f t="shared" si="2"/>
        <v>0.51809399999999994</v>
      </c>
      <c r="K25" s="119">
        <f t="shared" si="3"/>
        <v>9.1529939999999996</v>
      </c>
    </row>
    <row r="26" spans="2:11" ht="60.75" thickBot="1" x14ac:dyDescent="0.3">
      <c r="B26" s="122"/>
      <c r="C26" s="25" t="s">
        <v>108</v>
      </c>
      <c r="D26" s="25" t="s">
        <v>107</v>
      </c>
      <c r="E26" s="45" t="s">
        <v>35</v>
      </c>
      <c r="F26" s="24">
        <v>13.43</v>
      </c>
      <c r="G26" s="49">
        <v>7.0000000000000007E-2</v>
      </c>
      <c r="H26" s="29">
        <f t="shared" si="4"/>
        <v>0.94010000000000005</v>
      </c>
      <c r="I26" s="29">
        <f t="shared" si="5"/>
        <v>14.370099999999999</v>
      </c>
      <c r="J26">
        <f t="shared" si="2"/>
        <v>0.86220599999999992</v>
      </c>
      <c r="K26" s="31">
        <f t="shared" si="3"/>
        <v>15.232305999999999</v>
      </c>
    </row>
    <row r="27" spans="2:11" ht="60.75" thickBot="1" x14ac:dyDescent="0.3">
      <c r="B27" s="24"/>
      <c r="C27" s="25" t="s">
        <v>109</v>
      </c>
      <c r="D27" s="25" t="s">
        <v>107</v>
      </c>
      <c r="E27" s="45" t="s">
        <v>35</v>
      </c>
      <c r="F27" s="24">
        <v>13.43</v>
      </c>
      <c r="G27" s="49">
        <v>7.0000000000000007E-2</v>
      </c>
      <c r="H27" s="29">
        <f t="shared" si="4"/>
        <v>0.94010000000000005</v>
      </c>
      <c r="I27" s="29">
        <f t="shared" si="5"/>
        <v>14.370099999999999</v>
      </c>
      <c r="J27">
        <f t="shared" si="2"/>
        <v>0.86220599999999992</v>
      </c>
      <c r="K27" s="29">
        <f t="shared" si="3"/>
        <v>15.232305999999999</v>
      </c>
    </row>
    <row r="28" spans="2:11" ht="60.75" thickBot="1" x14ac:dyDescent="0.3">
      <c r="B28" s="123"/>
      <c r="C28" s="25" t="s">
        <v>110</v>
      </c>
      <c r="D28" s="25" t="s">
        <v>107</v>
      </c>
      <c r="E28" s="45" t="s">
        <v>35</v>
      </c>
      <c r="F28" s="24">
        <v>16.12</v>
      </c>
      <c r="G28" s="49">
        <v>7.0000000000000007E-2</v>
      </c>
      <c r="H28" s="29">
        <f t="shared" si="4"/>
        <v>1.1284000000000001</v>
      </c>
      <c r="I28" s="29">
        <f t="shared" si="5"/>
        <v>17.2484</v>
      </c>
      <c r="J28">
        <f t="shared" si="2"/>
        <v>1.034904</v>
      </c>
      <c r="K28" s="29">
        <f t="shared" si="3"/>
        <v>18.283304000000001</v>
      </c>
    </row>
    <row r="29" spans="2:11" ht="60.75" thickBot="1" x14ac:dyDescent="0.3">
      <c r="B29" s="124"/>
      <c r="C29" s="25" t="s">
        <v>111</v>
      </c>
      <c r="D29" s="25" t="s">
        <v>107</v>
      </c>
      <c r="E29" s="45" t="s">
        <v>35</v>
      </c>
      <c r="F29" s="24">
        <v>8.07</v>
      </c>
      <c r="G29" s="49">
        <v>7.0000000000000007E-2</v>
      </c>
      <c r="H29" s="29">
        <f t="shared" si="4"/>
        <v>0.56490000000000007</v>
      </c>
      <c r="I29" s="29">
        <f t="shared" si="5"/>
        <v>8.6349</v>
      </c>
      <c r="J29">
        <f t="shared" si="2"/>
        <v>0.51809399999999994</v>
      </c>
      <c r="K29" s="119">
        <f t="shared" si="3"/>
        <v>9.1529939999999996</v>
      </c>
    </row>
    <row r="30" spans="2:11" ht="60.75" thickBot="1" x14ac:dyDescent="0.3">
      <c r="B30" s="24"/>
      <c r="C30" s="25" t="s">
        <v>112</v>
      </c>
      <c r="D30" s="25" t="s">
        <v>107</v>
      </c>
      <c r="E30" s="45" t="s">
        <v>35</v>
      </c>
      <c r="F30" s="24">
        <v>13.43</v>
      </c>
      <c r="G30" s="49">
        <v>7.0000000000000007E-2</v>
      </c>
      <c r="H30" s="29">
        <f t="shared" si="4"/>
        <v>0.94010000000000005</v>
      </c>
      <c r="I30" s="29">
        <f t="shared" si="5"/>
        <v>14.370099999999999</v>
      </c>
      <c r="J30">
        <f t="shared" si="2"/>
        <v>0.86220599999999992</v>
      </c>
      <c r="K30" s="31">
        <f t="shared" si="3"/>
        <v>15.232305999999999</v>
      </c>
    </row>
    <row r="31" spans="2:11" ht="60.75" thickBot="1" x14ac:dyDescent="0.3">
      <c r="B31" s="24"/>
      <c r="C31" s="25" t="s">
        <v>113</v>
      </c>
      <c r="D31" s="25" t="s">
        <v>107</v>
      </c>
      <c r="E31" s="45" t="s">
        <v>35</v>
      </c>
      <c r="F31" s="24">
        <v>12.89</v>
      </c>
      <c r="G31" s="49">
        <v>7.0000000000000007E-2</v>
      </c>
      <c r="H31" s="29">
        <f t="shared" si="4"/>
        <v>0.9023000000000001</v>
      </c>
      <c r="I31" s="29">
        <f t="shared" si="5"/>
        <v>13.792300000000001</v>
      </c>
      <c r="J31">
        <f t="shared" si="2"/>
        <v>0.827538</v>
      </c>
      <c r="K31" s="29">
        <f t="shared" si="3"/>
        <v>14.619838000000001</v>
      </c>
    </row>
    <row r="32" spans="2:11" ht="60.75" thickBot="1" x14ac:dyDescent="0.3">
      <c r="B32" s="24"/>
      <c r="C32" s="25" t="s">
        <v>114</v>
      </c>
      <c r="D32" s="25" t="s">
        <v>107</v>
      </c>
      <c r="E32" s="45" t="s">
        <v>35</v>
      </c>
      <c r="F32" s="29">
        <v>10.74</v>
      </c>
      <c r="G32" s="49">
        <v>7.0000000000000007E-2</v>
      </c>
      <c r="H32" s="29">
        <f t="shared" si="4"/>
        <v>0.75180000000000013</v>
      </c>
      <c r="I32" s="29">
        <f t="shared" si="5"/>
        <v>11.4918</v>
      </c>
      <c r="J32">
        <f t="shared" si="2"/>
        <v>0.6895079999999999</v>
      </c>
      <c r="K32" s="29">
        <f t="shared" si="3"/>
        <v>12.181308</v>
      </c>
    </row>
    <row r="33" spans="1:11" ht="60.75" thickBot="1" x14ac:dyDescent="0.3">
      <c r="B33" s="24"/>
      <c r="C33" s="25" t="s">
        <v>115</v>
      </c>
      <c r="D33" s="25" t="s">
        <v>107</v>
      </c>
      <c r="E33" s="45" t="s">
        <v>35</v>
      </c>
      <c r="F33" s="29">
        <v>16.12</v>
      </c>
      <c r="G33" s="49">
        <v>7.0000000000000007E-2</v>
      </c>
      <c r="H33" s="29">
        <f t="shared" si="4"/>
        <v>1.1284000000000001</v>
      </c>
      <c r="I33" s="29">
        <f t="shared" si="5"/>
        <v>17.2484</v>
      </c>
      <c r="J33">
        <f t="shared" si="2"/>
        <v>1.034904</v>
      </c>
      <c r="K33" s="119">
        <f t="shared" si="3"/>
        <v>18.283304000000001</v>
      </c>
    </row>
    <row r="34" spans="1:11" x14ac:dyDescent="0.25">
      <c r="B34" s="125"/>
      <c r="C34" s="126"/>
      <c r="D34" s="126"/>
      <c r="E34" s="125"/>
      <c r="F34" s="127"/>
      <c r="G34" s="128"/>
      <c r="H34" s="127"/>
      <c r="I34" s="127"/>
    </row>
    <row r="35" spans="1:11" x14ac:dyDescent="0.25">
      <c r="A35" s="1" t="s">
        <v>118</v>
      </c>
      <c r="B35" s="98"/>
      <c r="C35" s="1"/>
      <c r="E35" s="1"/>
    </row>
    <row r="36" spans="1:11" x14ac:dyDescent="0.25">
      <c r="B36" s="129"/>
      <c r="C36" s="130"/>
      <c r="D36" s="129"/>
      <c r="E36" s="129"/>
    </row>
    <row r="37" spans="1:11" x14ac:dyDescent="0.25">
      <c r="A37" s="105" t="s">
        <v>119</v>
      </c>
      <c r="B37" s="105"/>
      <c r="C37" s="105"/>
      <c r="D37" s="105"/>
      <c r="E37" s="105"/>
      <c r="F37" s="105"/>
      <c r="G37" s="105"/>
      <c r="H37" s="105"/>
    </row>
    <row r="38" spans="1:11" x14ac:dyDescent="0.25">
      <c r="A38" s="105" t="s">
        <v>120</v>
      </c>
      <c r="B38" s="105"/>
      <c r="C38" s="105"/>
      <c r="D38" s="105"/>
      <c r="E38" s="105"/>
      <c r="F38" s="105"/>
      <c r="G38" s="105"/>
      <c r="H38" s="105"/>
    </row>
    <row r="39" spans="1:11" x14ac:dyDescent="0.25">
      <c r="A39" s="105" t="s">
        <v>121</v>
      </c>
      <c r="B39" s="105"/>
      <c r="C39" s="105"/>
      <c r="D39" s="105"/>
      <c r="E39" s="105"/>
      <c r="F39" s="105"/>
      <c r="G39" s="105"/>
      <c r="H39" s="105"/>
    </row>
    <row r="41" spans="1:11" x14ac:dyDescent="0.25">
      <c r="B41" s="1" t="s">
        <v>122</v>
      </c>
      <c r="C41" s="1"/>
      <c r="D41" s="1"/>
      <c r="E41" s="1" t="s">
        <v>94</v>
      </c>
      <c r="F41" s="1"/>
      <c r="G41" s="1"/>
      <c r="H41" s="1"/>
    </row>
  </sheetData>
  <mergeCells count="2">
    <mergeCell ref="C8:I8"/>
    <mergeCell ref="C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28" sqref="G28"/>
    </sheetView>
  </sheetViews>
  <sheetFormatPr defaultRowHeight="15" x14ac:dyDescent="0.25"/>
  <cols>
    <col min="1" max="1" width="4.7109375" customWidth="1"/>
    <col min="2" max="2" width="20.42578125" customWidth="1"/>
    <col min="3" max="3" width="14.85546875" customWidth="1"/>
    <col min="4" max="4" width="15" customWidth="1"/>
    <col min="5" max="5" width="13.140625" customWidth="1"/>
    <col min="6" max="6" width="12.7109375" customWidth="1"/>
  </cols>
  <sheetData>
    <row r="1" spans="1:6" x14ac:dyDescent="0.25">
      <c r="A1" s="1"/>
      <c r="B1" s="1"/>
      <c r="C1" s="1"/>
      <c r="D1" s="1" t="s">
        <v>0</v>
      </c>
      <c r="E1" s="1"/>
      <c r="F1" s="1"/>
    </row>
    <row r="2" spans="1:6" x14ac:dyDescent="0.25">
      <c r="A2" s="1"/>
      <c r="B2" s="1"/>
      <c r="C2" s="1"/>
      <c r="D2" s="1" t="s">
        <v>123</v>
      </c>
      <c r="E2" s="1"/>
      <c r="F2" s="1"/>
    </row>
    <row r="3" spans="1:6" x14ac:dyDescent="0.25">
      <c r="A3" s="1"/>
      <c r="B3" s="1"/>
      <c r="C3" s="1"/>
      <c r="D3" s="1" t="s">
        <v>124</v>
      </c>
      <c r="E3" s="1"/>
      <c r="F3" s="1"/>
    </row>
    <row r="4" spans="1:6" x14ac:dyDescent="0.25">
      <c r="A4" s="1"/>
      <c r="B4" s="1"/>
      <c r="C4" s="1"/>
      <c r="D4" s="1" t="s">
        <v>96</v>
      </c>
      <c r="E4" s="1"/>
      <c r="F4" s="1"/>
    </row>
    <row r="5" spans="1:6" x14ac:dyDescent="0.25">
      <c r="A5" s="1"/>
      <c r="B5" s="1"/>
      <c r="C5" s="1"/>
      <c r="D5" s="1" t="s">
        <v>97</v>
      </c>
      <c r="E5" s="1"/>
      <c r="F5" s="1"/>
    </row>
    <row r="6" spans="1:6" x14ac:dyDescent="0.25">
      <c r="A6" s="1"/>
      <c r="B6" s="1"/>
      <c r="C6" s="1"/>
      <c r="D6" s="1" t="s">
        <v>125</v>
      </c>
      <c r="E6" s="1"/>
      <c r="F6" s="1"/>
    </row>
    <row r="7" spans="1:6" x14ac:dyDescent="0.25">
      <c r="A7" s="1"/>
      <c r="B7" s="1"/>
      <c r="C7" s="1"/>
      <c r="D7" s="1"/>
      <c r="E7" s="1"/>
    </row>
    <row r="8" spans="1:6" x14ac:dyDescent="0.25">
      <c r="A8" s="1"/>
      <c r="B8" s="131" t="s">
        <v>126</v>
      </c>
      <c r="C8" s="131"/>
      <c r="D8" s="131"/>
      <c r="E8" s="132"/>
    </row>
    <row r="9" spans="1:6" x14ac:dyDescent="0.25">
      <c r="A9" s="133" t="s">
        <v>127</v>
      </c>
      <c r="B9" s="133"/>
      <c r="C9" s="133"/>
    </row>
    <row r="10" spans="1:6" x14ac:dyDescent="0.25">
      <c r="A10" s="106" t="s">
        <v>128</v>
      </c>
      <c r="B10" s="105"/>
      <c r="C10" s="105"/>
      <c r="D10" s="106"/>
      <c r="E10" s="107"/>
    </row>
    <row r="11" spans="1:6" x14ac:dyDescent="0.25">
      <c r="A11" s="106"/>
      <c r="B11" s="106"/>
      <c r="C11" s="105"/>
    </row>
    <row r="12" spans="1:6" ht="15" customHeight="1" x14ac:dyDescent="0.25">
      <c r="A12" s="134" t="s">
        <v>10</v>
      </c>
      <c r="B12" s="135" t="s">
        <v>129</v>
      </c>
      <c r="C12" s="135" t="s">
        <v>130</v>
      </c>
      <c r="D12" s="135" t="s">
        <v>131</v>
      </c>
      <c r="E12" s="136" t="s">
        <v>132</v>
      </c>
      <c r="F12" s="137"/>
    </row>
    <row r="13" spans="1:6" ht="51" customHeight="1" x14ac:dyDescent="0.25">
      <c r="A13" s="138"/>
      <c r="B13" s="139"/>
      <c r="C13" s="139"/>
      <c r="D13" s="139"/>
      <c r="E13" s="140" t="s">
        <v>133</v>
      </c>
      <c r="F13" s="141" t="s">
        <v>134</v>
      </c>
    </row>
    <row r="14" spans="1:6" ht="30" x14ac:dyDescent="0.25">
      <c r="A14" s="142" t="s">
        <v>19</v>
      </c>
      <c r="B14" s="143" t="s">
        <v>135</v>
      </c>
      <c r="C14" s="143" t="s">
        <v>136</v>
      </c>
      <c r="D14" s="144" t="s">
        <v>137</v>
      </c>
      <c r="E14" s="145">
        <f>10.08*106%</f>
        <v>10.684800000000001</v>
      </c>
      <c r="F14" s="146">
        <f>7.46*106%</f>
        <v>7.9076000000000004</v>
      </c>
    </row>
    <row r="15" spans="1:6" ht="30" x14ac:dyDescent="0.25">
      <c r="A15" s="147">
        <v>2</v>
      </c>
      <c r="B15" s="143" t="s">
        <v>135</v>
      </c>
      <c r="C15" s="148" t="s">
        <v>138</v>
      </c>
      <c r="D15" s="144" t="s">
        <v>137</v>
      </c>
      <c r="E15" s="149">
        <f>8.74*106%</f>
        <v>9.2644000000000002</v>
      </c>
      <c r="F15" s="149">
        <f>6.12*106%</f>
        <v>6.4872000000000005</v>
      </c>
    </row>
    <row r="16" spans="1:6" ht="30" x14ac:dyDescent="0.25">
      <c r="A16" s="150" t="s">
        <v>62</v>
      </c>
      <c r="B16" s="148" t="s">
        <v>139</v>
      </c>
      <c r="C16" s="148" t="s">
        <v>140</v>
      </c>
      <c r="D16" s="144" t="s">
        <v>137</v>
      </c>
      <c r="E16" s="149">
        <f>8.74*106%</f>
        <v>9.2644000000000002</v>
      </c>
      <c r="F16" s="149">
        <f>6.12*106%</f>
        <v>6.4872000000000005</v>
      </c>
    </row>
    <row r="18" spans="1:9" x14ac:dyDescent="0.25">
      <c r="A18" s="105" t="s">
        <v>88</v>
      </c>
      <c r="B18" s="106"/>
      <c r="C18" s="1"/>
      <c r="D18" s="1"/>
    </row>
    <row r="20" spans="1:9" x14ac:dyDescent="0.25">
      <c r="A20" s="105" t="s">
        <v>119</v>
      </c>
      <c r="B20" s="105"/>
      <c r="C20" s="105"/>
      <c r="D20" s="105"/>
      <c r="E20" s="105"/>
      <c r="F20" s="105"/>
      <c r="H20" s="105"/>
      <c r="I20" s="105"/>
    </row>
    <row r="21" spans="1:9" x14ac:dyDescent="0.25">
      <c r="A21" s="105" t="s">
        <v>141</v>
      </c>
      <c r="B21" s="105"/>
      <c r="C21" s="105"/>
      <c r="D21" s="105"/>
      <c r="E21" s="105"/>
      <c r="F21" s="105"/>
      <c r="H21" s="105"/>
      <c r="I21" s="105"/>
    </row>
    <row r="22" spans="1:9" x14ac:dyDescent="0.25">
      <c r="A22" s="105"/>
      <c r="B22" s="105"/>
      <c r="C22" s="105"/>
      <c r="D22" s="105"/>
      <c r="E22" s="105"/>
      <c r="F22" s="105"/>
      <c r="H22" s="105"/>
      <c r="I22" s="105"/>
    </row>
    <row r="23" spans="1:9" x14ac:dyDescent="0.25">
      <c r="B23" s="151" t="s">
        <v>122</v>
      </c>
      <c r="C23" s="1"/>
      <c r="D23" s="1" t="s">
        <v>94</v>
      </c>
      <c r="E23" s="1"/>
    </row>
  </sheetData>
  <mergeCells count="5">
    <mergeCell ref="A12:A13"/>
    <mergeCell ref="B12:B13"/>
    <mergeCell ref="C12:C13"/>
    <mergeCell ref="D12:D13"/>
    <mergeCell ref="E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Наркология</vt:lpstr>
      <vt:lpstr>Психотер</vt:lpstr>
      <vt:lpstr>комф.палата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2024-03-19T09:04:04Z</dcterms:modified>
</cp:coreProperties>
</file>